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6060" tabRatio="975"/>
  </bookViews>
  <sheets>
    <sheet name="Pobreza2016-2020" sheetId="5" r:id="rId1"/>
    <sheet name="RuralUrbano" sheetId="68" r:id="rId2"/>
    <sheet name="PruebasHipotesis2016_2018" sheetId="70" r:id="rId3"/>
    <sheet name="PruebasHipotesis2018_2020" sheetId="71" r:id="rId4"/>
    <sheet name="Aguascalientes" sheetId="44" r:id="rId5"/>
    <sheet name="BajaCalifornia" sheetId="45" r:id="rId6"/>
    <sheet name="BajaCaliforniaSur" sheetId="46" r:id="rId7"/>
    <sheet name="Campeche" sheetId="47" r:id="rId8"/>
    <sheet name="Coahuila" sheetId="48" r:id="rId9"/>
    <sheet name="Colima" sheetId="49" r:id="rId10"/>
    <sheet name="Chiapas" sheetId="50" r:id="rId11"/>
    <sheet name="Chihuahua" sheetId="51" r:id="rId12"/>
    <sheet name="Ciudad de México" sheetId="52" r:id="rId13"/>
    <sheet name="Durango" sheetId="53" r:id="rId14"/>
    <sheet name="Guanajuato" sheetId="54" r:id="rId15"/>
    <sheet name="Guerrero" sheetId="55" r:id="rId16"/>
    <sheet name="Hidalgo" sheetId="56" r:id="rId17"/>
    <sheet name="Jalisco" sheetId="57" r:id="rId18"/>
    <sheet name="México" sheetId="58" r:id="rId19"/>
    <sheet name="Michoacán" sheetId="59" r:id="rId20"/>
    <sheet name="Morelos" sheetId="60" r:id="rId21"/>
    <sheet name="Nayarit" sheetId="61" r:id="rId22"/>
    <sheet name="Nuevo León" sheetId="62" r:id="rId23"/>
    <sheet name="Oaxaca" sheetId="63" r:id="rId24"/>
    <sheet name="Puebla" sheetId="64" r:id="rId25"/>
    <sheet name="Querétaro" sheetId="65" r:id="rId26"/>
    <sheet name="Quintana Roo" sheetId="66" r:id="rId27"/>
    <sheet name="San Luis Potosí" sheetId="67" r:id="rId28"/>
    <sheet name="Sinaloa" sheetId="20" r:id="rId29"/>
    <sheet name="Sonora" sheetId="21" r:id="rId30"/>
    <sheet name="Tabasco" sheetId="22" r:id="rId31"/>
    <sheet name="Tamaulipas" sheetId="23" r:id="rId32"/>
    <sheet name="Tlaxcala" sheetId="40" r:id="rId33"/>
    <sheet name="Veracruz" sheetId="41" r:id="rId34"/>
    <sheet name="Yucatan" sheetId="42" r:id="rId35"/>
    <sheet name="Zacatecas" sheetId="43" r:id="rId3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71" l="1"/>
  <c r="K90" i="71"/>
  <c r="L90" i="71"/>
  <c r="I90" i="71"/>
  <c r="H90" i="71"/>
  <c r="J89" i="71"/>
  <c r="K89" i="71"/>
  <c r="L89" i="71"/>
  <c r="I89" i="71"/>
  <c r="H89" i="71"/>
  <c r="I87" i="71"/>
  <c r="H87" i="71"/>
  <c r="J87" i="71"/>
  <c r="K87" i="71"/>
  <c r="L87" i="71"/>
  <c r="I86" i="71"/>
  <c r="H86" i="71"/>
  <c r="I85" i="71"/>
  <c r="H85" i="71"/>
  <c r="I84" i="71"/>
  <c r="H84" i="71"/>
  <c r="I83" i="71"/>
  <c r="H83" i="71"/>
  <c r="J83" i="71"/>
  <c r="K83" i="71"/>
  <c r="L83" i="71"/>
  <c r="I82" i="71"/>
  <c r="H82" i="71"/>
  <c r="I80" i="71"/>
  <c r="H80" i="71"/>
  <c r="I79" i="71"/>
  <c r="H79" i="71"/>
  <c r="I77" i="71"/>
  <c r="H77" i="71"/>
  <c r="J77" i="71"/>
  <c r="K77" i="71"/>
  <c r="L77" i="71"/>
  <c r="I76" i="71"/>
  <c r="H76" i="71"/>
  <c r="J76" i="71"/>
  <c r="K76" i="71"/>
  <c r="L76" i="71"/>
  <c r="I75" i="71"/>
  <c r="H75" i="71"/>
  <c r="I74" i="71"/>
  <c r="H74" i="71"/>
  <c r="I73" i="71"/>
  <c r="H73" i="71"/>
  <c r="I72" i="71"/>
  <c r="H72" i="71"/>
  <c r="J72" i="71"/>
  <c r="K72" i="71"/>
  <c r="L72" i="71"/>
  <c r="J61" i="71"/>
  <c r="K61" i="71"/>
  <c r="L61" i="71"/>
  <c r="I61" i="71"/>
  <c r="H61" i="71"/>
  <c r="J60" i="71"/>
  <c r="K60" i="71"/>
  <c r="L60" i="71"/>
  <c r="I60" i="71"/>
  <c r="H60" i="71"/>
  <c r="H58" i="71"/>
  <c r="I58" i="71"/>
  <c r="J58" i="71"/>
  <c r="K58" i="71"/>
  <c r="L58" i="71"/>
  <c r="I57" i="71"/>
  <c r="H57" i="71"/>
  <c r="J57" i="71"/>
  <c r="K57" i="71"/>
  <c r="L57" i="71"/>
  <c r="I56" i="71"/>
  <c r="H56" i="71"/>
  <c r="J56" i="71"/>
  <c r="K56" i="71"/>
  <c r="L56" i="71"/>
  <c r="I55" i="71"/>
  <c r="H55" i="71"/>
  <c r="I54" i="71"/>
  <c r="H54" i="71"/>
  <c r="I53" i="71"/>
  <c r="H53" i="71"/>
  <c r="I51" i="71"/>
  <c r="H51" i="71"/>
  <c r="I50" i="71"/>
  <c r="H50" i="71"/>
  <c r="I48" i="71"/>
  <c r="H48" i="71"/>
  <c r="I47" i="71"/>
  <c r="H47" i="71"/>
  <c r="I46" i="71"/>
  <c r="H46" i="71"/>
  <c r="I45" i="71"/>
  <c r="H45" i="71"/>
  <c r="I44" i="71"/>
  <c r="H44" i="71"/>
  <c r="I43" i="71"/>
  <c r="H43" i="71"/>
  <c r="J90" i="70"/>
  <c r="K90" i="70"/>
  <c r="L90" i="70"/>
  <c r="I90" i="70"/>
  <c r="H90" i="70"/>
  <c r="J89" i="70"/>
  <c r="K89" i="70"/>
  <c r="L89" i="70"/>
  <c r="I89" i="70"/>
  <c r="H89" i="70"/>
  <c r="I87" i="70"/>
  <c r="H87" i="70"/>
  <c r="J87" i="70"/>
  <c r="K87" i="70"/>
  <c r="L87" i="70"/>
  <c r="I86" i="70"/>
  <c r="H86" i="70"/>
  <c r="I85" i="70"/>
  <c r="H85" i="70"/>
  <c r="H84" i="70"/>
  <c r="I84" i="70"/>
  <c r="J84" i="70"/>
  <c r="K84" i="70"/>
  <c r="L84" i="70"/>
  <c r="I83" i="70"/>
  <c r="H83" i="70"/>
  <c r="I82" i="70"/>
  <c r="H82" i="70"/>
  <c r="I80" i="70"/>
  <c r="H80" i="70"/>
  <c r="J80" i="70"/>
  <c r="K80" i="70"/>
  <c r="L80" i="70"/>
  <c r="I79" i="70"/>
  <c r="H79" i="70"/>
  <c r="I77" i="70"/>
  <c r="H77" i="70"/>
  <c r="I76" i="70"/>
  <c r="H76" i="70"/>
  <c r="I75" i="70"/>
  <c r="H75" i="70"/>
  <c r="J75" i="70"/>
  <c r="K75" i="70"/>
  <c r="L75" i="70"/>
  <c r="I74" i="70"/>
  <c r="H74" i="70"/>
  <c r="I73" i="70"/>
  <c r="H73" i="70"/>
  <c r="I72" i="70"/>
  <c r="H72" i="70"/>
  <c r="J61" i="70"/>
  <c r="K61" i="70"/>
  <c r="L61" i="70"/>
  <c r="I61" i="70"/>
  <c r="H61" i="70"/>
  <c r="J60" i="70"/>
  <c r="K60" i="70"/>
  <c r="L60" i="70"/>
  <c r="I60" i="70"/>
  <c r="H60" i="70"/>
  <c r="I58" i="70"/>
  <c r="H58" i="70"/>
  <c r="I57" i="70"/>
  <c r="H57" i="70"/>
  <c r="I56" i="70"/>
  <c r="H56" i="70"/>
  <c r="I55" i="70"/>
  <c r="H55" i="70"/>
  <c r="I54" i="70"/>
  <c r="H54" i="70"/>
  <c r="I53" i="70"/>
  <c r="H53" i="70"/>
  <c r="I51" i="70"/>
  <c r="H51" i="70"/>
  <c r="I50" i="70"/>
  <c r="H50" i="70"/>
  <c r="J50" i="70"/>
  <c r="K50" i="70"/>
  <c r="L50" i="70"/>
  <c r="I48" i="70"/>
  <c r="H48" i="70"/>
  <c r="I47" i="70"/>
  <c r="H47" i="70"/>
  <c r="I46" i="70"/>
  <c r="H46" i="70"/>
  <c r="I45" i="70"/>
  <c r="H45" i="70"/>
  <c r="H44" i="70"/>
  <c r="I44" i="70"/>
  <c r="J44" i="70"/>
  <c r="K44" i="70"/>
  <c r="L44" i="70"/>
  <c r="I43" i="70"/>
  <c r="H43" i="70"/>
  <c r="J43" i="70"/>
  <c r="K43" i="70"/>
  <c r="L43" i="70"/>
  <c r="J32" i="71"/>
  <c r="K32" i="71"/>
  <c r="L32" i="71"/>
  <c r="I32" i="71"/>
  <c r="H32" i="71"/>
  <c r="J31" i="71"/>
  <c r="K31" i="71"/>
  <c r="L31" i="71"/>
  <c r="I31" i="71"/>
  <c r="H31" i="71"/>
  <c r="I29" i="71"/>
  <c r="H29" i="71"/>
  <c r="J29" i="71"/>
  <c r="K29" i="71"/>
  <c r="L29" i="71"/>
  <c r="I28" i="71"/>
  <c r="H28" i="71"/>
  <c r="I27" i="71"/>
  <c r="H27" i="71"/>
  <c r="H26" i="71"/>
  <c r="I26" i="71"/>
  <c r="J26" i="71"/>
  <c r="K26" i="71"/>
  <c r="L26" i="71"/>
  <c r="I25" i="71"/>
  <c r="H25" i="71"/>
  <c r="I24" i="71"/>
  <c r="H24" i="71"/>
  <c r="I22" i="71"/>
  <c r="H22" i="71"/>
  <c r="I21" i="71"/>
  <c r="H21" i="71"/>
  <c r="I19" i="71"/>
  <c r="H19" i="71"/>
  <c r="I18" i="71"/>
  <c r="H18" i="71"/>
  <c r="I17" i="71"/>
  <c r="H17" i="71"/>
  <c r="J17" i="71"/>
  <c r="K17" i="71"/>
  <c r="L17" i="71"/>
  <c r="I16" i="71"/>
  <c r="H16" i="71"/>
  <c r="I15" i="71"/>
  <c r="H15" i="71"/>
  <c r="I14" i="71"/>
  <c r="H14" i="71"/>
  <c r="H14" i="70"/>
  <c r="I14" i="70"/>
  <c r="J14" i="70"/>
  <c r="J32" i="70"/>
  <c r="K32" i="70"/>
  <c r="L32" i="70"/>
  <c r="I32" i="70"/>
  <c r="H32" i="70"/>
  <c r="J31" i="70"/>
  <c r="K31" i="70"/>
  <c r="L31" i="70"/>
  <c r="I31" i="70"/>
  <c r="H31" i="70"/>
  <c r="I29" i="70"/>
  <c r="H29" i="70"/>
  <c r="J29" i="70"/>
  <c r="K29" i="70"/>
  <c r="L29" i="70"/>
  <c r="I28" i="70"/>
  <c r="H28" i="70"/>
  <c r="I27" i="70"/>
  <c r="H27" i="70"/>
  <c r="I26" i="70"/>
  <c r="H26" i="70"/>
  <c r="I25" i="70"/>
  <c r="H25" i="70"/>
  <c r="I24" i="70"/>
  <c r="H24" i="70"/>
  <c r="I22" i="70"/>
  <c r="H22" i="70"/>
  <c r="I21" i="70"/>
  <c r="H21" i="70"/>
  <c r="I19" i="70"/>
  <c r="H19" i="70"/>
  <c r="I18" i="70"/>
  <c r="H18" i="70"/>
  <c r="I17" i="70"/>
  <c r="H17" i="70"/>
  <c r="I16" i="70"/>
  <c r="H16" i="70"/>
  <c r="I15" i="70"/>
  <c r="H15" i="70"/>
  <c r="J15" i="70"/>
  <c r="K15" i="70"/>
  <c r="L15" i="70"/>
  <c r="J79" i="71"/>
  <c r="K79" i="71"/>
  <c r="L79" i="71"/>
  <c r="J82" i="71"/>
  <c r="K82" i="71"/>
  <c r="L82" i="71"/>
  <c r="J84" i="71"/>
  <c r="K84" i="71"/>
  <c r="L84" i="71"/>
  <c r="J86" i="71"/>
  <c r="K86" i="71"/>
  <c r="L86" i="71"/>
  <c r="J80" i="71"/>
  <c r="K80" i="71"/>
  <c r="L80" i="71"/>
  <c r="J74" i="71"/>
  <c r="K74" i="71"/>
  <c r="L74" i="71"/>
  <c r="J73" i="71"/>
  <c r="K73" i="71"/>
  <c r="L73" i="71"/>
  <c r="J85" i="71"/>
  <c r="K85" i="71"/>
  <c r="L85" i="71"/>
  <c r="J75" i="71"/>
  <c r="K75" i="71"/>
  <c r="L75" i="71"/>
  <c r="J50" i="71"/>
  <c r="K50" i="71"/>
  <c r="L50" i="71"/>
  <c r="J54" i="71"/>
  <c r="K54" i="71"/>
  <c r="L54" i="71"/>
  <c r="J44" i="71"/>
  <c r="K44" i="71"/>
  <c r="L44" i="71"/>
  <c r="J46" i="71"/>
  <c r="K46" i="71"/>
  <c r="L46" i="71"/>
  <c r="J48" i="71"/>
  <c r="K48" i="71"/>
  <c r="L48" i="71"/>
  <c r="J51" i="71"/>
  <c r="K51" i="71"/>
  <c r="L51" i="71"/>
  <c r="J43" i="71"/>
  <c r="K43" i="71"/>
  <c r="L43" i="71"/>
  <c r="J47" i="71"/>
  <c r="K47" i="71"/>
  <c r="L47" i="71"/>
  <c r="J53" i="71"/>
  <c r="K53" i="71"/>
  <c r="L53" i="71"/>
  <c r="J55" i="71"/>
  <c r="K55" i="71"/>
  <c r="L55" i="71"/>
  <c r="J45" i="71"/>
  <c r="K45" i="71"/>
  <c r="L45" i="71"/>
  <c r="J72" i="70"/>
  <c r="K72" i="70"/>
  <c r="L72" i="70"/>
  <c r="J74" i="70"/>
  <c r="K74" i="70"/>
  <c r="L74" i="70"/>
  <c r="J76" i="70"/>
  <c r="K76" i="70"/>
  <c r="L76" i="70"/>
  <c r="J79" i="70"/>
  <c r="K79" i="70"/>
  <c r="L79" i="70"/>
  <c r="J82" i="70"/>
  <c r="K82" i="70"/>
  <c r="L82" i="70"/>
  <c r="J86" i="70"/>
  <c r="K86" i="70"/>
  <c r="L86" i="70"/>
  <c r="J73" i="70"/>
  <c r="K73" i="70"/>
  <c r="L73" i="70"/>
  <c r="J77" i="70"/>
  <c r="K77" i="70"/>
  <c r="L77" i="70"/>
  <c r="J83" i="70"/>
  <c r="K83" i="70"/>
  <c r="L83" i="70"/>
  <c r="J85" i="70"/>
  <c r="K85" i="70"/>
  <c r="L85" i="70"/>
  <c r="J47" i="70"/>
  <c r="K47" i="70"/>
  <c r="L47" i="70"/>
  <c r="J53" i="70"/>
  <c r="K53" i="70"/>
  <c r="L53" i="70"/>
  <c r="J57" i="70"/>
  <c r="K57" i="70"/>
  <c r="L57" i="70"/>
  <c r="J46" i="70"/>
  <c r="K46" i="70"/>
  <c r="L46" i="70"/>
  <c r="J48" i="70"/>
  <c r="K48" i="70"/>
  <c r="L48" i="70"/>
  <c r="J51" i="70"/>
  <c r="K51" i="70"/>
  <c r="L51" i="70"/>
  <c r="J54" i="70"/>
  <c r="K54" i="70"/>
  <c r="L54" i="70"/>
  <c r="J56" i="70"/>
  <c r="K56" i="70"/>
  <c r="L56" i="70"/>
  <c r="J58" i="70"/>
  <c r="K58" i="70"/>
  <c r="L58" i="70"/>
  <c r="J55" i="70"/>
  <c r="K55" i="70"/>
  <c r="L55" i="70"/>
  <c r="J45" i="70"/>
  <c r="K45" i="70"/>
  <c r="L45" i="70"/>
  <c r="J14" i="71"/>
  <c r="K14" i="71"/>
  <c r="L14" i="71"/>
  <c r="J16" i="71"/>
  <c r="K16" i="71"/>
  <c r="L16" i="71"/>
  <c r="J18" i="71"/>
  <c r="K18" i="71"/>
  <c r="L18" i="71"/>
  <c r="J21" i="71"/>
  <c r="K21" i="71"/>
  <c r="L21" i="71"/>
  <c r="J24" i="71"/>
  <c r="K24" i="71"/>
  <c r="L24" i="71"/>
  <c r="J28" i="71"/>
  <c r="K28" i="71"/>
  <c r="L28" i="71"/>
  <c r="J15" i="71"/>
  <c r="K15" i="71"/>
  <c r="L15" i="71"/>
  <c r="J19" i="71"/>
  <c r="K19" i="71"/>
  <c r="L19" i="71"/>
  <c r="J25" i="71"/>
  <c r="K25" i="71"/>
  <c r="L25" i="71"/>
  <c r="J27" i="71"/>
  <c r="K27" i="71"/>
  <c r="L27" i="71"/>
  <c r="J22" i="71"/>
  <c r="K22" i="71"/>
  <c r="L22" i="71"/>
  <c r="J16" i="70"/>
  <c r="K16" i="70"/>
  <c r="L16" i="70"/>
  <c r="J17" i="70"/>
  <c r="K17" i="70"/>
  <c r="L17" i="70"/>
  <c r="J22" i="70"/>
  <c r="K22" i="70"/>
  <c r="L22" i="70"/>
  <c r="J18" i="70"/>
  <c r="K18" i="70"/>
  <c r="L18" i="70"/>
  <c r="J21" i="70"/>
  <c r="K21" i="70"/>
  <c r="L21" i="70"/>
  <c r="J24" i="70"/>
  <c r="K24" i="70"/>
  <c r="L24" i="70"/>
  <c r="J26" i="70"/>
  <c r="K26" i="70"/>
  <c r="L26" i="70"/>
  <c r="J27" i="70"/>
  <c r="K27" i="70"/>
  <c r="L27" i="70"/>
  <c r="J19" i="70"/>
  <c r="K19" i="70"/>
  <c r="L19" i="70"/>
  <c r="J28" i="70"/>
  <c r="K28" i="70"/>
  <c r="L28" i="70"/>
  <c r="K14" i="70"/>
  <c r="L14" i="70"/>
  <c r="J25" i="70"/>
  <c r="K25" i="70"/>
  <c r="L25" i="70"/>
</calcChain>
</file>

<file path=xl/sharedStrings.xml><?xml version="1.0" encoding="utf-8"?>
<sst xmlns="http://schemas.openxmlformats.org/spreadsheetml/2006/main" count="1155" uniqueCount="86">
  <si>
    <t xml:space="preserve">Indicadores </t>
  </si>
  <si>
    <t>Porcentaje</t>
  </si>
  <si>
    <t>Millones de personas</t>
  </si>
  <si>
    <t>Pobreza</t>
  </si>
  <si>
    <t>Población en situación de pobreza</t>
  </si>
  <si>
    <t xml:space="preserve">    Población en situación de pobreza moderada</t>
  </si>
  <si>
    <t xml:space="preserve">    Población en situación de pobreza extrema</t>
  </si>
  <si>
    <t>Población vulnerable por carencias sociales</t>
  </si>
  <si>
    <t>Población vulnerable por ingresos</t>
  </si>
  <si>
    <t>Población no pobre y no vulnerable</t>
  </si>
  <si>
    <t>Privación social</t>
  </si>
  <si>
    <t>Población con al menos una carencia social</t>
  </si>
  <si>
    <t>Población con al menos tres carencias sociales</t>
  </si>
  <si>
    <t>Indicadores de carencia social</t>
  </si>
  <si>
    <t>Rezago educativo</t>
  </si>
  <si>
    <t>Carencia por acceso a los servicios de salud</t>
  </si>
  <si>
    <t>Carencia por acceso a la seguridad social</t>
  </si>
  <si>
    <t>Carencia por calidad y espacios de la vivienda</t>
  </si>
  <si>
    <t>Carencia por acceso a los servicios básicos en la vivienda</t>
  </si>
  <si>
    <t xml:space="preserve">Carencia por acceso a la alimentación </t>
  </si>
  <si>
    <t>Bienestar</t>
  </si>
  <si>
    <t xml:space="preserve">Población con ingreso inferior a la línea de pobreza extrema por ingresos </t>
  </si>
  <si>
    <t xml:space="preserve">Población con ingreso inferior a la línea de pobreza por ingresos </t>
  </si>
  <si>
    <t>Medición de la pobreza, Estados Unidos Mexicanos, serie 2016-2020</t>
  </si>
  <si>
    <t>Porcentaje y número de personas de pobreza, 2016-2020</t>
  </si>
  <si>
    <t>Fuente: Estimaciones del PUED-UNAM, con base en la ENIGH 2016, 2018 y 2020.</t>
  </si>
  <si>
    <t xml:space="preserve">Estimaciones obtenidas de acuerdo con los Lineamientos y criterios generales para la definición, identificación y medición de la pobreza 2018. </t>
  </si>
  <si>
    <t>Medición de la pobreza, Aguascalientes, serie 2016-2020</t>
  </si>
  <si>
    <t>Medición de la pobreza, Baja California, serie 2016-2020</t>
  </si>
  <si>
    <t>Medición de la pobreza, Baja California Sur, serie 2016-2020</t>
  </si>
  <si>
    <t>Medición de la pobreza, Campeche, serie 2016-2020</t>
  </si>
  <si>
    <t>Miles de personas</t>
  </si>
  <si>
    <t>Medición de la pobreza, Coahuila, serie 2016-2020</t>
  </si>
  <si>
    <t>Medición de la pobreza, Colima, serie 2016-2020</t>
  </si>
  <si>
    <t>Medición de la pobreza, Ciudad de México, serie 2016-2020</t>
  </si>
  <si>
    <t>Medición de la pobreza, Durango, serie 2016-2020</t>
  </si>
  <si>
    <t>Medición de la pobreza, Guanajuato, serie 2016-2020</t>
  </si>
  <si>
    <t>Medición de la pobreza, Guerrero, serie 2016-2020</t>
  </si>
  <si>
    <t>Medición de la pobreza, Hidalgo, serie 2016-2020</t>
  </si>
  <si>
    <t>Medición de la pobreza, Jalisco, serie 2016-2020</t>
  </si>
  <si>
    <t>Medición de la pobreza, México, serie 2016-2020</t>
  </si>
  <si>
    <t>Medición de la pobreza, Michoacán, serie 2016-2020</t>
  </si>
  <si>
    <t>Medición de la pobreza, Sinaloa, serie 2016-2020</t>
  </si>
  <si>
    <t>Medición de la pobreza, Sonora, serie 2016-2020</t>
  </si>
  <si>
    <t>Medición de la pobreza, Tabasco, serie 2016-2020</t>
  </si>
  <si>
    <t>Medición de la pobreza, Tamaulipas, serie 2016-2020</t>
  </si>
  <si>
    <t>Medición de la pobreza, Chiapas, serie 2016-2020</t>
  </si>
  <si>
    <t>Medición de la pobreza, Chihuahua, serie 2016-2020</t>
  </si>
  <si>
    <t>Medición de la pobreza, Morelos, serie 2016-2020</t>
  </si>
  <si>
    <t>Medición de la pobreza, Nayarit, serie 2016-2020</t>
  </si>
  <si>
    <t>Medición de la pobreza, Nuevo León, serie 2016-2020</t>
  </si>
  <si>
    <t>Medición de la pobreza, Oaxaca, serie 2016-2020</t>
  </si>
  <si>
    <t>Medición de la pobreza, Puebla, serie 2016-2020</t>
  </si>
  <si>
    <t>Medición de la pobreza, Querétaro, serie 2016-2020</t>
  </si>
  <si>
    <t>Medición de la pobreza, Quintana Roo, serie 2016-2020</t>
  </si>
  <si>
    <t>Medición de la pobreza, San Luis Potosí, serie 2016-2020</t>
  </si>
  <si>
    <t>Medición de la pobreza, Tlaxcala, serie 2016-2020</t>
  </si>
  <si>
    <t>Medición de la pobreza, Veracruz, serie 2016-2020</t>
  </si>
  <si>
    <t>Medición de la pobreza, Yucatan, serie 2016-2020</t>
  </si>
  <si>
    <t>Medición de la pobreza, Zacatecas, serie 2016-2020</t>
  </si>
  <si>
    <t>Medición de la pobreza Urbana, serie 2016-2020</t>
  </si>
  <si>
    <t>Medición de la pobreza Rural, serie 2016-2020</t>
  </si>
  <si>
    <t>Cambio en el porcentaje</t>
  </si>
  <si>
    <t>Error estándar de la diferencia</t>
  </si>
  <si>
    <t>Estadística        z</t>
  </si>
  <si>
    <t>Nivel de significancia para la diferencia             (dos colas)</t>
  </si>
  <si>
    <t>Conclusión*</t>
  </si>
  <si>
    <t>Error estándar (x100)</t>
  </si>
  <si>
    <t xml:space="preserve">Pobreza </t>
  </si>
  <si>
    <t>Indicadores de carencias sociales</t>
  </si>
  <si>
    <t>Carencia por acceso a la alimentación</t>
  </si>
  <si>
    <t>Población con ingreso inferior a la línea de pobreza extrema por ingresos</t>
  </si>
  <si>
    <t>Población con ingreso inferior a la línea de pobreza por ingresos</t>
  </si>
  <si>
    <t>* Las pruebas de hipótesis son de dos colas, con un nivel de significancia de 0.05.</t>
  </si>
  <si>
    <t>Medición de la pobreza, Estados Unidos Mexicanos, serie 2016-2018</t>
  </si>
  <si>
    <t>Porcentaje y error estándar de los indicadores de pobreza, 2016-2018</t>
  </si>
  <si>
    <t>Medición de la pobreza, Estados Unidos Mexicanos, serie 2018-2020</t>
  </si>
  <si>
    <t>Porcentaje y error estándar de los indicadores de pobreza, 2018-2020</t>
  </si>
  <si>
    <r>
      <t>P</t>
    </r>
    <r>
      <rPr>
        <b/>
        <vertAlign val="subscript"/>
        <sz val="10"/>
        <color theme="0"/>
        <rFont val="Arial"/>
        <family val="2"/>
      </rPr>
      <t>2020</t>
    </r>
    <r>
      <rPr>
        <b/>
        <sz val="10"/>
        <color theme="0"/>
        <rFont val="Arial"/>
        <family val="2"/>
      </rPr>
      <t xml:space="preserve"> - P</t>
    </r>
    <r>
      <rPr>
        <b/>
        <vertAlign val="subscript"/>
        <sz val="10"/>
        <color theme="0"/>
        <rFont val="Arial"/>
        <family val="2"/>
      </rPr>
      <t>2018</t>
    </r>
  </si>
  <si>
    <r>
      <t>P</t>
    </r>
    <r>
      <rPr>
        <b/>
        <vertAlign val="subscript"/>
        <sz val="10"/>
        <color theme="0"/>
        <rFont val="Arial"/>
        <family val="2"/>
      </rPr>
      <t>2018</t>
    </r>
    <r>
      <rPr>
        <b/>
        <sz val="10"/>
        <color theme="0"/>
        <rFont val="Arial"/>
        <family val="2"/>
      </rPr>
      <t xml:space="preserve"> - P</t>
    </r>
    <r>
      <rPr>
        <b/>
        <vertAlign val="subscript"/>
        <sz val="10"/>
        <color theme="0"/>
        <rFont val="Arial"/>
        <family val="2"/>
      </rPr>
      <t>2016</t>
    </r>
  </si>
  <si>
    <t>Medición de la pobreza Urbana, serie 2016-2018</t>
  </si>
  <si>
    <t>Medición de la pobreza Rural, serie 2016-2018</t>
  </si>
  <si>
    <t>Medición de la pobreza Urbana, serie 2018-2020</t>
  </si>
  <si>
    <t>Medición de la pobreza Rural, serie 2018-2020</t>
  </si>
  <si>
    <t>Fuente: estimaciones del PUED-UNAM con base en la ENIGH 2018 y 2020.</t>
  </si>
  <si>
    <t>Fuente: estimaciones del PUED-UNAM con base en la ENIGH 2016 y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</si>
</sst>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51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vertAlign val="sub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0" fillId="0" borderId="0"/>
  </cellStyleXfs>
  <cellXfs count="74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3" xfId="0" applyFont="1" applyFill="1" applyBorder="1" applyAlignment="1">
      <alignment vertical="center" wrapText="1"/>
    </xf>
    <xf numFmtId="0" fontId="5" fillId="3" borderId="0" xfId="0" applyFont="1" applyFill="1"/>
    <xf numFmtId="0" fontId="0" fillId="3" borderId="2" xfId="0" applyFill="1" applyBorder="1"/>
    <xf numFmtId="0" fontId="5" fillId="3" borderId="2" xfId="0" applyFont="1" applyFill="1" applyBorder="1" applyAlignment="1">
      <alignment horizontal="right" indent="1"/>
    </xf>
    <xf numFmtId="0" fontId="2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right" indent="3"/>
    </xf>
    <xf numFmtId="0" fontId="6" fillId="3" borderId="0" xfId="0" applyFont="1" applyFill="1"/>
    <xf numFmtId="0" fontId="5" fillId="3" borderId="0" xfId="0" applyFont="1" applyFill="1" applyAlignment="1">
      <alignment horizontal="left" vertical="justify" wrapText="1" indent="2"/>
    </xf>
    <xf numFmtId="165" fontId="5" fillId="3" borderId="0" xfId="0" applyNumberFormat="1" applyFont="1" applyFill="1" applyAlignment="1">
      <alignment horizontal="right" indent="1"/>
    </xf>
    <xf numFmtId="0" fontId="2" fillId="3" borderId="0" xfId="0" applyFont="1" applyFill="1" applyAlignment="1">
      <alignment horizontal="justify"/>
    </xf>
    <xf numFmtId="0" fontId="5" fillId="3" borderId="0" xfId="0" applyFont="1" applyFill="1" applyAlignment="1">
      <alignment horizontal="left" indent="2"/>
    </xf>
    <xf numFmtId="0" fontId="2" fillId="3" borderId="0" xfId="0" applyFont="1" applyFill="1"/>
    <xf numFmtId="0" fontId="5" fillId="3" borderId="0" xfId="0" applyFont="1" applyFill="1" applyAlignment="1">
      <alignment horizontal="left" vertical="center" wrapText="1" indent="2"/>
    </xf>
    <xf numFmtId="0" fontId="0" fillId="3" borderId="3" xfId="0" applyFill="1" applyBorder="1"/>
    <xf numFmtId="165" fontId="5" fillId="3" borderId="3" xfId="0" applyNumberFormat="1" applyFont="1" applyFill="1" applyBorder="1" applyAlignment="1">
      <alignment horizontal="right" indent="1"/>
    </xf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horizontal="right" indent="1"/>
    </xf>
    <xf numFmtId="3" fontId="0" fillId="3" borderId="0" xfId="0" applyNumberFormat="1" applyFill="1"/>
    <xf numFmtId="164" fontId="0" fillId="3" borderId="0" xfId="0" applyNumberFormat="1" applyFill="1"/>
    <xf numFmtId="165" fontId="5" fillId="3" borderId="0" xfId="0" applyNumberFormat="1" applyFont="1" applyFill="1" applyBorder="1" applyAlignment="1">
      <alignment horizontal="right" indent="1"/>
    </xf>
    <xf numFmtId="165" fontId="0" fillId="3" borderId="0" xfId="0" applyNumberFormat="1" applyFill="1"/>
    <xf numFmtId="0" fontId="5" fillId="3" borderId="3" xfId="0" applyFont="1" applyFill="1" applyBorder="1" applyAlignment="1">
      <alignment horizontal="left" vertical="center" wrapText="1" indent="2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3" fontId="5" fillId="3" borderId="0" xfId="0" applyNumberFormat="1" applyFont="1" applyFill="1" applyAlignment="1">
      <alignment horizontal="right" indent="1"/>
    </xf>
    <xf numFmtId="3" fontId="5" fillId="3" borderId="3" xfId="0" applyNumberFormat="1" applyFont="1" applyFill="1" applyBorder="1" applyAlignment="1">
      <alignment horizontal="right" indent="1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164" fontId="9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6" fontId="5" fillId="3" borderId="0" xfId="0" applyNumberFormat="1" applyFont="1" applyFill="1" applyAlignment="1">
      <alignment horizontal="right" indent="1"/>
    </xf>
    <xf numFmtId="0" fontId="5" fillId="3" borderId="0" xfId="3" applyFont="1" applyFill="1" applyAlignment="1">
      <alignment horizontal="left" indent="2"/>
    </xf>
    <xf numFmtId="165" fontId="5" fillId="3" borderId="0" xfId="0" applyNumberFormat="1" applyFont="1" applyFill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left" vertical="center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166" fontId="5" fillId="3" borderId="3" xfId="0" applyNumberFormat="1" applyFont="1" applyFill="1" applyBorder="1" applyAlignment="1">
      <alignment horizontal="right" indent="1"/>
    </xf>
    <xf numFmtId="0" fontId="5" fillId="3" borderId="3" xfId="3" applyFont="1" applyFill="1" applyBorder="1" applyAlignment="1">
      <alignment horizontal="left" indent="2"/>
    </xf>
    <xf numFmtId="0" fontId="7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4" borderId="0" xfId="0" applyFont="1" applyFill="1"/>
    <xf numFmtId="0" fontId="14" fillId="4" borderId="4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13" fillId="4" borderId="2" xfId="0" applyFont="1" applyFill="1" applyBorder="1"/>
    <xf numFmtId="165" fontId="5" fillId="3" borderId="0" xfId="0" applyNumberFormat="1" applyFont="1" applyFill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theme" Target="theme/theme1.xml"/><Relationship Id="rId38" Type="http://schemas.openxmlformats.org/officeDocument/2006/relationships/styles" Target="styles.xml"/><Relationship Id="rId39" Type="http://schemas.openxmlformats.org/officeDocument/2006/relationships/sharedStrings" Target="sharedStrings.xml"/><Relationship Id="rId4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D9F03B1-DD50-4628-8AF9-0325CC5BF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B99599A3-9453-41EE-B2C3-600697A94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26A32195-0B74-4820-8CD7-B1D3D8281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EFC47DEF-49DC-4DCE-A269-E80E236CA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07DA8598-E080-4754-832C-0DA7A1B54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D5ECE8D7-18D3-4E1D-9A69-09A0D690C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0096C2D9-D191-4D2D-985C-A13FCBE9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9945D36A-13CE-4CD4-8EDE-138B19115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28DA3AAB-7468-4C72-B183-877D99A6F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84AF1A08-43AD-4C4B-82E4-14F47E7E6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85E398D3-929F-4B89-8EB8-AFACA3FAE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9E66872-4B95-4DFF-9D16-715765E53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87DC59FF-E63F-4574-BB61-EE733518F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B26D95FF-53D9-4BD6-83AB-FA75432E7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86C46425-0351-4E46-906B-F8F167C8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A28A0719-C14F-47F5-80D8-A653983FB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E69090AA-CC1F-4FC3-8BC6-B0F6B41AB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25F68C9B-968E-44DB-99BD-4A26F555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B8F76947-D3AD-4369-9DFD-C91F8744D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F27623BE-D724-44B4-AE30-25781E16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29507"/>
    <xdr:pic>
      <xdr:nvPicPr>
        <xdr:cNvPr id="2" name="Imagen 1">
          <a:extLst>
            <a:ext uri="{FF2B5EF4-FFF2-40B4-BE49-F238E27FC236}">
              <a16:creationId xmlns:a16="http://schemas.microsoft.com/office/drawing/2014/main" xmlns="" id="{135954EC-55D0-4777-8C19-541070134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29507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4D01A3-C5FE-45F3-941E-E5BCEF4E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1</xdr:col>
      <xdr:colOff>2847975</xdr:colOff>
      <xdr:row>7</xdr:row>
      <xdr:rowOff>136814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DED1C6D-DBAF-43E1-A7F1-FD7C5EF26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5"/>
          <a:ext cx="2762250" cy="120361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A1D516B-BEB3-4835-9F57-C51E92216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5862CF-F78E-42A9-8772-A47C01AFA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582AA41-3A6D-46A8-B819-34395DEE9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6041FD-FBE9-478E-93B5-B4C2FC991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4730B3E-6A60-43FC-84A5-ABEE1004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DFEFC23-1DB8-442F-92BE-B74908B28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152400</xdr:rowOff>
    </xdr:from>
    <xdr:to>
      <xdr:col>1</xdr:col>
      <xdr:colOff>2905125</xdr:colOff>
      <xdr:row>7</xdr:row>
      <xdr:rowOff>22514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39D218C-7FF2-4A88-83E9-6FECFD188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2886075</xdr:colOff>
      <xdr:row>7</xdr:row>
      <xdr:rowOff>117764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6B2C1F7-1DD5-49FE-91A8-361DC5464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7625"/>
          <a:ext cx="2762250" cy="12036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14D25281-4C9F-495F-8D1A-568CC8EB1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6C583F49-6415-45A0-B5FB-3438E5F12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8ACC7FE6-90EA-4570-82D3-8F08EB183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2293E48A-1F2D-424A-BCAB-49A2173D0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xmlns="" id="{10473665-A448-4629-ACC0-ECF70494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abSelected="1" workbookViewId="0">
      <selection activeCell="A14" sqref="A14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6.664062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19"/>
      <c r="C5" s="19"/>
      <c r="D5" s="19"/>
      <c r="E5" s="19"/>
      <c r="F5" s="19"/>
      <c r="G5" s="19"/>
      <c r="H5" s="19"/>
      <c r="I5" s="19"/>
      <c r="J5" s="19"/>
    </row>
    <row r="6" spans="1:19">
      <c r="A6" s="2"/>
      <c r="B6" s="19"/>
      <c r="C6" s="19"/>
      <c r="D6" s="19"/>
      <c r="E6" s="19"/>
      <c r="F6" s="19"/>
      <c r="G6" s="19"/>
      <c r="H6" s="19"/>
      <c r="I6" s="19"/>
      <c r="J6" s="19"/>
    </row>
    <row r="7" spans="1:19">
      <c r="A7" s="2"/>
      <c r="B7" s="19"/>
      <c r="C7" s="19"/>
      <c r="D7" s="19"/>
      <c r="E7" s="19"/>
      <c r="F7" s="19"/>
      <c r="G7" s="19"/>
      <c r="H7" s="19"/>
      <c r="I7" s="19"/>
      <c r="J7" s="19"/>
    </row>
    <row r="8" spans="1:19">
      <c r="A8" s="2"/>
      <c r="B8" s="19"/>
      <c r="C8" s="19"/>
      <c r="D8" s="19"/>
      <c r="E8" s="19"/>
      <c r="F8" s="19"/>
      <c r="G8" s="19"/>
      <c r="H8" s="19"/>
      <c r="I8" s="19"/>
      <c r="J8" s="19"/>
    </row>
    <row r="9" spans="1:19" ht="15">
      <c r="A9" s="2"/>
      <c r="B9" s="60" t="s">
        <v>23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2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24">
        <v>43.231199999999994</v>
      </c>
      <c r="D15" s="24">
        <v>41.905911000000003</v>
      </c>
      <c r="E15" s="24">
        <v>43.910506999999996</v>
      </c>
      <c r="F15" s="11"/>
      <c r="G15" s="24">
        <v>52.220730000000003</v>
      </c>
      <c r="H15" s="24">
        <v>51.890880000000003</v>
      </c>
      <c r="I15" s="24">
        <v>55.653149999999997</v>
      </c>
      <c r="J15" s="11"/>
      <c r="Q15" s="22"/>
      <c r="R15" s="23"/>
      <c r="S15" s="23"/>
    </row>
    <row r="16" spans="1:19">
      <c r="B16" s="10" t="s">
        <v>5</v>
      </c>
      <c r="C16" s="24">
        <v>35.991399999999999</v>
      </c>
      <c r="D16" s="24">
        <v>34.883218999999997</v>
      </c>
      <c r="E16" s="24">
        <v>35.395954000000003</v>
      </c>
      <c r="F16" s="11"/>
      <c r="G16" s="24">
        <v>43.475473999999998</v>
      </c>
      <c r="H16" s="24">
        <v>43.194884000000002</v>
      </c>
      <c r="I16" s="24">
        <v>44.861617000000003</v>
      </c>
      <c r="J16" s="11"/>
      <c r="N16" s="22"/>
      <c r="O16" s="23"/>
      <c r="P16" s="23"/>
      <c r="Q16" s="25"/>
      <c r="R16" s="23"/>
      <c r="S16" s="23"/>
    </row>
    <row r="17" spans="2:19">
      <c r="B17" s="10" t="s">
        <v>6</v>
      </c>
      <c r="C17" s="24">
        <v>7.2398000000000007</v>
      </c>
      <c r="D17" s="24">
        <v>7.0226913</v>
      </c>
      <c r="E17" s="24">
        <v>8.5145526999999994</v>
      </c>
      <c r="F17" s="11"/>
      <c r="G17" s="24">
        <v>8.7452559999999995</v>
      </c>
      <c r="H17" s="24">
        <v>8.6959959999999992</v>
      </c>
      <c r="I17" s="24">
        <v>10.791532999999999</v>
      </c>
      <c r="J17" s="11"/>
      <c r="N17" s="22"/>
      <c r="O17" s="23"/>
      <c r="P17" s="23"/>
      <c r="Q17" s="25"/>
      <c r="R17" s="23"/>
      <c r="S17" s="23"/>
    </row>
    <row r="18" spans="2:19">
      <c r="B18" s="10" t="s">
        <v>7</v>
      </c>
      <c r="C18" s="24">
        <v>25.253900000000002</v>
      </c>
      <c r="D18" s="24">
        <v>26.434759000000003</v>
      </c>
      <c r="E18" s="24">
        <v>23.697687999999999</v>
      </c>
      <c r="F18" s="11"/>
      <c r="G18" s="24">
        <v>30.505185000000001</v>
      </c>
      <c r="H18" s="24">
        <v>32.733398999999999</v>
      </c>
      <c r="I18" s="24">
        <v>30.034974999999999</v>
      </c>
      <c r="J18" s="11"/>
      <c r="N18" s="22"/>
      <c r="O18" s="23"/>
      <c r="P18" s="23"/>
      <c r="Q18" s="25"/>
      <c r="R18" s="23"/>
      <c r="S18" s="23"/>
    </row>
    <row r="19" spans="2:19">
      <c r="B19" s="10" t="s">
        <v>8</v>
      </c>
      <c r="C19" s="24">
        <v>7.5521400000000005</v>
      </c>
      <c r="D19" s="24">
        <v>7.9784286</v>
      </c>
      <c r="E19" s="24">
        <v>8.8629543999999996</v>
      </c>
      <c r="F19" s="11"/>
      <c r="G19" s="24">
        <v>9.1225480000000001</v>
      </c>
      <c r="H19" s="24">
        <v>9.8794579999999996</v>
      </c>
      <c r="I19" s="24">
        <v>11.233105</v>
      </c>
      <c r="J19" s="11"/>
      <c r="N19" s="22"/>
      <c r="O19" s="23"/>
      <c r="P19" s="23"/>
      <c r="Q19" s="25"/>
      <c r="R19" s="23"/>
      <c r="S19" s="23"/>
    </row>
    <row r="20" spans="2:19">
      <c r="B20" s="10" t="s">
        <v>9</v>
      </c>
      <c r="C20" s="24">
        <v>23.962800000000001</v>
      </c>
      <c r="D20" s="24">
        <v>23.680902</v>
      </c>
      <c r="E20" s="24">
        <v>23.528851</v>
      </c>
      <c r="F20" s="11"/>
      <c r="G20" s="24">
        <v>28.945678999999998</v>
      </c>
      <c r="H20" s="24">
        <v>29.323378000000002</v>
      </c>
      <c r="I20" s="24">
        <v>29.820988</v>
      </c>
      <c r="J20" s="11"/>
      <c r="N20" s="22"/>
      <c r="O20" s="23"/>
      <c r="P20" s="23"/>
      <c r="Q20" s="25"/>
      <c r="R20" s="23"/>
      <c r="S20" s="23"/>
    </row>
    <row r="21" spans="2:19">
      <c r="B21" s="12" t="s">
        <v>10</v>
      </c>
      <c r="E21" s="24"/>
      <c r="F21" s="11"/>
      <c r="G21" s="24"/>
      <c r="H21" s="24"/>
      <c r="I21" s="24"/>
      <c r="J21" s="11"/>
      <c r="N21" s="22"/>
      <c r="O21" s="23"/>
      <c r="P21" s="23"/>
      <c r="Q21" s="25"/>
      <c r="R21" s="23"/>
      <c r="S21" s="23"/>
    </row>
    <row r="22" spans="2:19">
      <c r="B22" s="13" t="s">
        <v>11</v>
      </c>
      <c r="C22" s="24">
        <v>68.484999999999999</v>
      </c>
      <c r="D22" s="24">
        <v>68.340668999999991</v>
      </c>
      <c r="E22" s="24">
        <v>67.608193999999997</v>
      </c>
      <c r="F22" s="11"/>
      <c r="G22" s="24">
        <v>82.725915000000001</v>
      </c>
      <c r="H22" s="24">
        <v>84.624279000000001</v>
      </c>
      <c r="I22" s="24">
        <v>85.688124999999999</v>
      </c>
      <c r="J22" s="11"/>
      <c r="N22" s="22"/>
      <c r="O22" s="23"/>
      <c r="P22" s="23"/>
      <c r="Q22" s="25"/>
      <c r="R22" s="23"/>
      <c r="S22" s="23"/>
    </row>
    <row r="23" spans="2:19">
      <c r="B23" s="13" t="s">
        <v>12</v>
      </c>
      <c r="C23" s="24">
        <v>19.9907</v>
      </c>
      <c r="D23" s="24">
        <v>20.154795</v>
      </c>
      <c r="E23" s="24">
        <v>23.000147000000002</v>
      </c>
      <c r="F23" s="11"/>
      <c r="G23" s="24">
        <v>24.147618000000001</v>
      </c>
      <c r="H23" s="24">
        <v>24.957101000000002</v>
      </c>
      <c r="I23" s="24">
        <v>29.150897000000001</v>
      </c>
      <c r="J23" s="11"/>
      <c r="N23" s="22"/>
      <c r="O23" s="23"/>
      <c r="P23" s="23"/>
      <c r="Q23" s="25"/>
      <c r="R23" s="23"/>
      <c r="S23" s="23"/>
    </row>
    <row r="24" spans="2:19">
      <c r="B24" s="14" t="s">
        <v>13</v>
      </c>
      <c r="E24" s="24"/>
      <c r="F24" s="11"/>
      <c r="G24" s="24"/>
      <c r="H24" s="24"/>
      <c r="I24" s="24"/>
      <c r="J24" s="11"/>
      <c r="N24" s="22"/>
      <c r="O24" s="23"/>
      <c r="P24" s="23"/>
      <c r="Q24" s="25"/>
      <c r="R24" s="23"/>
      <c r="S24" s="23"/>
    </row>
    <row r="25" spans="2:19">
      <c r="B25" s="15" t="s">
        <v>14</v>
      </c>
      <c r="C25" s="24">
        <v>18.453400000000002</v>
      </c>
      <c r="D25" s="24">
        <v>18.990227000000001</v>
      </c>
      <c r="E25" s="24">
        <v>19.231597999999998</v>
      </c>
      <c r="F25" s="11"/>
      <c r="G25" s="24">
        <v>22.290592</v>
      </c>
      <c r="H25" s="24">
        <v>23.515049999999999</v>
      </c>
      <c r="I25" s="24">
        <v>24.374554</v>
      </c>
      <c r="J25" s="11"/>
      <c r="N25" s="22"/>
      <c r="O25" s="23"/>
      <c r="P25" s="23"/>
      <c r="Q25" s="25"/>
      <c r="R25" s="23"/>
      <c r="S25" s="23"/>
    </row>
    <row r="26" spans="2:19">
      <c r="B26" s="13" t="s">
        <v>15</v>
      </c>
      <c r="C26" s="24">
        <v>15.5526</v>
      </c>
      <c r="D26" s="24">
        <v>16.193172999999998</v>
      </c>
      <c r="E26" s="24">
        <v>28.150828999999998</v>
      </c>
      <c r="F26" s="11"/>
      <c r="G26" s="24">
        <v>18.786574000000002</v>
      </c>
      <c r="H26" s="24">
        <v>20.051538999999998</v>
      </c>
      <c r="I26" s="24">
        <v>35.678984999999997</v>
      </c>
      <c r="J26" s="11"/>
      <c r="N26" s="22"/>
      <c r="O26" s="23"/>
      <c r="P26" s="23"/>
      <c r="Q26" s="25"/>
      <c r="R26" s="23"/>
      <c r="S26" s="23"/>
    </row>
    <row r="27" spans="2:19">
      <c r="B27" s="13" t="s">
        <v>16</v>
      </c>
      <c r="C27" s="24">
        <v>54.114799999999995</v>
      </c>
      <c r="D27" s="24">
        <v>53.462505000000007</v>
      </c>
      <c r="E27" s="24">
        <v>52.047785000000005</v>
      </c>
      <c r="F27" s="11"/>
      <c r="G27" s="24">
        <v>65.367458999999997</v>
      </c>
      <c r="H27" s="24">
        <v>66.201076999999998</v>
      </c>
      <c r="I27" s="24">
        <v>65.966516999999996</v>
      </c>
      <c r="J27" s="11"/>
      <c r="N27" s="22"/>
      <c r="O27" s="23"/>
      <c r="P27" s="23"/>
      <c r="Q27" s="25"/>
      <c r="R27" s="23"/>
    </row>
    <row r="28" spans="2:19">
      <c r="B28" s="13" t="s">
        <v>17</v>
      </c>
      <c r="C28" s="24">
        <v>11.977699999999999</v>
      </c>
      <c r="D28" s="24">
        <v>10.999981</v>
      </c>
      <c r="E28" s="24">
        <v>9.3210449000000004</v>
      </c>
      <c r="F28" s="11"/>
      <c r="G28" s="24">
        <v>14.46842</v>
      </c>
      <c r="H28" s="24">
        <v>13.620958999999999</v>
      </c>
      <c r="I28" s="24">
        <v>11.813699</v>
      </c>
      <c r="J28" s="11"/>
      <c r="N28" s="22"/>
      <c r="O28" s="23"/>
      <c r="P28" s="23"/>
      <c r="Q28" s="25"/>
      <c r="R28" s="23"/>
    </row>
    <row r="29" spans="2:19">
      <c r="B29" s="13" t="s">
        <v>18</v>
      </c>
      <c r="C29" s="24">
        <v>19.160599999999999</v>
      </c>
      <c r="D29" s="24">
        <v>19.603416000000003</v>
      </c>
      <c r="E29" s="24">
        <v>17.929845999999998</v>
      </c>
      <c r="F29" s="11"/>
      <c r="G29" s="24">
        <v>23.144894000000001</v>
      </c>
      <c r="H29" s="24">
        <v>24.274345</v>
      </c>
      <c r="I29" s="24">
        <v>22.724685000000001</v>
      </c>
      <c r="J29" s="11"/>
      <c r="N29" s="22"/>
      <c r="O29" s="23"/>
      <c r="P29" s="23"/>
      <c r="Q29" s="25"/>
      <c r="R29" s="23"/>
    </row>
    <row r="30" spans="2:19">
      <c r="B30" s="13" t="s">
        <v>19</v>
      </c>
      <c r="C30" s="24">
        <v>21.9053</v>
      </c>
      <c r="D30" s="24">
        <v>22.229123999999999</v>
      </c>
      <c r="E30" s="24">
        <v>22.542019999999997</v>
      </c>
      <c r="F30" s="11"/>
      <c r="G30" s="24">
        <v>26.460298000000002</v>
      </c>
      <c r="H30" s="24">
        <v>27.525683000000001</v>
      </c>
      <c r="I30" s="24">
        <v>28.570256000000001</v>
      </c>
      <c r="J30" s="11"/>
      <c r="N30" s="22"/>
      <c r="O30" s="23"/>
      <c r="P30" s="23"/>
      <c r="Q30" s="25"/>
      <c r="R30" s="23"/>
    </row>
    <row r="31" spans="2:19">
      <c r="B31" s="7" t="s">
        <v>20</v>
      </c>
      <c r="E31" s="24"/>
      <c r="F31" s="11"/>
      <c r="G31" s="24"/>
      <c r="H31" s="24"/>
      <c r="I31" s="24"/>
      <c r="J31" s="11"/>
      <c r="N31" s="22"/>
      <c r="O31" s="23"/>
      <c r="P31" s="23"/>
      <c r="Q31" s="25"/>
      <c r="R31" s="23"/>
    </row>
    <row r="32" spans="2:19">
      <c r="B32" s="15" t="s">
        <v>21</v>
      </c>
      <c r="C32" s="24">
        <v>14.863999999999999</v>
      </c>
      <c r="D32" s="24">
        <v>14.000724999999999</v>
      </c>
      <c r="E32" s="24">
        <v>17.244935999999999</v>
      </c>
      <c r="F32" s="11"/>
      <c r="G32" s="24">
        <v>17.954839</v>
      </c>
      <c r="H32" s="24">
        <v>17.336694000000001</v>
      </c>
      <c r="I32" s="24">
        <v>21.856614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50.783299999999997</v>
      </c>
      <c r="D33" s="17">
        <v>49.884338999999997</v>
      </c>
      <c r="E33" s="17">
        <v>52.773460999999998</v>
      </c>
      <c r="F33" s="17"/>
      <c r="G33" s="17">
        <v>61.343277999999998</v>
      </c>
      <c r="H33" s="17">
        <v>61.770338000000002</v>
      </c>
      <c r="I33" s="17">
        <v>66.886255000000006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17" sqref="L17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8" style="1" customWidth="1"/>
    <col min="8" max="8" width="8.5" style="1" customWidth="1"/>
    <col min="9" max="9" width="9.164062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33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32.533200000000001</v>
      </c>
      <c r="D15" s="11">
        <v>30.410799999999998</v>
      </c>
      <c r="E15" s="11">
        <v>26.693499999999997</v>
      </c>
      <c r="F15" s="11"/>
      <c r="G15" s="11">
        <v>227.53100000000001</v>
      </c>
      <c r="H15" s="11">
        <v>219.79400000000001</v>
      </c>
      <c r="I15" s="11">
        <v>196.04499999999999</v>
      </c>
      <c r="J15" s="11"/>
      <c r="Q15" s="22"/>
      <c r="R15" s="23"/>
      <c r="S15" s="23"/>
    </row>
    <row r="16" spans="1:19">
      <c r="B16" s="10" t="s">
        <v>5</v>
      </c>
      <c r="C16" s="11">
        <v>30.3813</v>
      </c>
      <c r="D16" s="11">
        <v>28.494000000000003</v>
      </c>
      <c r="E16" s="11">
        <v>24.834700000000002</v>
      </c>
      <c r="F16" s="11"/>
      <c r="G16" s="11">
        <v>212.48099999999999</v>
      </c>
      <c r="H16" s="11">
        <v>205.941</v>
      </c>
      <c r="I16" s="11">
        <v>182.393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2.1518999999999999</v>
      </c>
      <c r="D17" s="11">
        <v>1.9167000000000001</v>
      </c>
      <c r="E17" s="11">
        <v>1.85886</v>
      </c>
      <c r="F17" s="11"/>
      <c r="G17" s="11">
        <v>15.05</v>
      </c>
      <c r="H17" s="11">
        <v>13.853</v>
      </c>
      <c r="I17" s="11">
        <v>13.651999999999999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30.135400000000001</v>
      </c>
      <c r="D18" s="11">
        <v>32.512299999999996</v>
      </c>
      <c r="E18" s="11">
        <v>32.845700000000001</v>
      </c>
      <c r="F18" s="11"/>
      <c r="G18" s="11">
        <v>210.761</v>
      </c>
      <c r="H18" s="11">
        <v>234.983</v>
      </c>
      <c r="I18" s="11">
        <v>241.22800000000001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6.7345299999999995</v>
      </c>
      <c r="D19" s="11">
        <v>6.2133399999999996</v>
      </c>
      <c r="E19" s="11">
        <v>7.0814199999999996</v>
      </c>
      <c r="F19" s="11"/>
      <c r="G19" s="11">
        <v>47.1</v>
      </c>
      <c r="H19" s="11">
        <v>44.906999999999996</v>
      </c>
      <c r="I19" s="11">
        <v>52.008000000000003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30.596899999999998</v>
      </c>
      <c r="D20" s="11">
        <v>30.863600000000002</v>
      </c>
      <c r="E20" s="11">
        <v>33.379399999999997</v>
      </c>
      <c r="F20" s="11"/>
      <c r="G20" s="11">
        <v>213.989</v>
      </c>
      <c r="H20" s="11">
        <v>223.06700000000001</v>
      </c>
      <c r="I20" s="11">
        <v>245.148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62.668599999999998</v>
      </c>
      <c r="D22" s="11">
        <v>62.923099999999998</v>
      </c>
      <c r="E22" s="11">
        <v>59.539200000000001</v>
      </c>
      <c r="F22" s="11"/>
      <c r="G22" s="11">
        <v>438.29199999999997</v>
      </c>
      <c r="H22" s="11">
        <v>454.77699999999999</v>
      </c>
      <c r="I22" s="11">
        <v>437.27300000000002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13.584899999999999</v>
      </c>
      <c r="D23" s="11">
        <v>13.203999999999999</v>
      </c>
      <c r="E23" s="11">
        <v>12.666399999999999</v>
      </c>
      <c r="F23" s="11"/>
      <c r="G23" s="11">
        <v>95.01</v>
      </c>
      <c r="H23" s="11">
        <v>95.432000000000002</v>
      </c>
      <c r="I23" s="11">
        <v>93.025999999999996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17.002700000000001</v>
      </c>
      <c r="D25" s="11">
        <v>18.125499999999999</v>
      </c>
      <c r="E25" s="11">
        <v>17.6234</v>
      </c>
      <c r="F25" s="11"/>
      <c r="G25" s="11">
        <v>118.914</v>
      </c>
      <c r="H25" s="11">
        <v>131.00200000000001</v>
      </c>
      <c r="I25" s="11">
        <v>129.43100000000001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11.866400000000001</v>
      </c>
      <c r="D26" s="11">
        <v>10.835799999999999</v>
      </c>
      <c r="E26" s="11">
        <v>18.9772</v>
      </c>
      <c r="F26" s="11"/>
      <c r="G26" s="11">
        <v>82.991</v>
      </c>
      <c r="H26" s="11">
        <v>78.316000000000003</v>
      </c>
      <c r="I26" s="11">
        <v>139.374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44.831600000000002</v>
      </c>
      <c r="D27" s="11">
        <v>43.884</v>
      </c>
      <c r="E27" s="11">
        <v>42.176699999999997</v>
      </c>
      <c r="F27" s="11"/>
      <c r="G27" s="11">
        <v>313.54399999999998</v>
      </c>
      <c r="H27" s="11">
        <v>317.17200000000003</v>
      </c>
      <c r="I27" s="11">
        <v>309.75799999999998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11.3779</v>
      </c>
      <c r="D28" s="11">
        <v>9.3930000000000007</v>
      </c>
      <c r="E28" s="11">
        <v>7.4241299999999999</v>
      </c>
      <c r="F28" s="11"/>
      <c r="G28" s="11">
        <v>79.575000000000003</v>
      </c>
      <c r="H28" s="11">
        <v>67.888000000000005</v>
      </c>
      <c r="I28" s="11">
        <v>54.524999999999999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8.617329999999999</v>
      </c>
      <c r="D29" s="11">
        <v>10.543900000000001</v>
      </c>
      <c r="E29" s="11">
        <v>7.8597100000000006</v>
      </c>
      <c r="F29" s="11"/>
      <c r="G29" s="11">
        <v>60.268000000000001</v>
      </c>
      <c r="H29" s="11">
        <v>76.206000000000003</v>
      </c>
      <c r="I29" s="11">
        <v>57.723999999999997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22.180199999999999</v>
      </c>
      <c r="D30" s="11">
        <v>23.0334</v>
      </c>
      <c r="E30" s="11">
        <v>17.6785</v>
      </c>
      <c r="F30" s="11"/>
      <c r="G30" s="11">
        <v>155.124</v>
      </c>
      <c r="H30" s="11">
        <v>166.47399999999999</v>
      </c>
      <c r="I30" s="11">
        <v>129.83600000000001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6.2481</v>
      </c>
      <c r="D32" s="11">
        <v>7.4681300000000004</v>
      </c>
      <c r="E32" s="11">
        <v>6.2538399999999994</v>
      </c>
      <c r="F32" s="11"/>
      <c r="G32" s="11">
        <v>43.698</v>
      </c>
      <c r="H32" s="11">
        <v>53.975999999999999</v>
      </c>
      <c r="I32" s="11">
        <v>45.93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39.267699999999998</v>
      </c>
      <c r="D33" s="17">
        <v>36.624099999999999</v>
      </c>
      <c r="E33" s="17">
        <v>33.774900000000002</v>
      </c>
      <c r="F33" s="17"/>
      <c r="G33" s="17">
        <v>274.63099999999997</v>
      </c>
      <c r="H33" s="17">
        <v>264.70100000000002</v>
      </c>
      <c r="I33" s="17">
        <v>248.053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J3" sqref="J3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9.33203125" style="1" customWidth="1"/>
    <col min="8" max="8" width="9" style="1" customWidth="1"/>
    <col min="9" max="9" width="9.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46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77.912800000000004</v>
      </c>
      <c r="D15" s="11">
        <v>77.995000000000005</v>
      </c>
      <c r="E15" s="11">
        <v>75.491299999999995</v>
      </c>
      <c r="F15" s="11"/>
      <c r="G15" s="11">
        <v>4036.7249999999999</v>
      </c>
      <c r="H15" s="11">
        <v>4165.9759999999997</v>
      </c>
      <c r="I15" s="11">
        <v>4218.0259999999998</v>
      </c>
      <c r="J15" s="11"/>
      <c r="Q15" s="22"/>
      <c r="R15" s="23"/>
      <c r="S15" s="23"/>
    </row>
    <row r="16" spans="1:19">
      <c r="B16" s="10" t="s">
        <v>5</v>
      </c>
      <c r="C16" s="11">
        <v>48.2774</v>
      </c>
      <c r="D16" s="11">
        <v>47.427399999999999</v>
      </c>
      <c r="E16" s="11">
        <v>46.441500000000005</v>
      </c>
      <c r="F16" s="11"/>
      <c r="G16" s="11">
        <v>2501.2930000000001</v>
      </c>
      <c r="H16" s="11">
        <v>2533.2570000000001</v>
      </c>
      <c r="I16" s="11">
        <v>2594.8879999999999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29.635299999999997</v>
      </c>
      <c r="D17" s="11">
        <v>30.567599999999999</v>
      </c>
      <c r="E17" s="11">
        <v>29.049799999999998</v>
      </c>
      <c r="F17" s="11"/>
      <c r="G17" s="11">
        <v>1535.432</v>
      </c>
      <c r="H17" s="11">
        <v>1632.7190000000001</v>
      </c>
      <c r="I17" s="11">
        <v>1623.1379999999999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11.773899999999999</v>
      </c>
      <c r="D18" s="11">
        <v>12.2659</v>
      </c>
      <c r="E18" s="11">
        <v>14.117900000000001</v>
      </c>
      <c r="F18" s="11"/>
      <c r="G18" s="11">
        <v>610.01400000000001</v>
      </c>
      <c r="H18" s="11">
        <v>655.16399999999999</v>
      </c>
      <c r="I18" s="11">
        <v>788.82600000000002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3.6089000000000002</v>
      </c>
      <c r="D19" s="11">
        <v>2.9658500000000001</v>
      </c>
      <c r="E19" s="11">
        <v>3.2826500000000003</v>
      </c>
      <c r="F19" s="11"/>
      <c r="G19" s="11">
        <v>186.98</v>
      </c>
      <c r="H19" s="11">
        <v>158.416</v>
      </c>
      <c r="I19" s="11">
        <v>183.416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6.7044699999999997</v>
      </c>
      <c r="D20" s="11">
        <v>6.7732100000000006</v>
      </c>
      <c r="E20" s="11">
        <v>7.108200000000001</v>
      </c>
      <c r="F20" s="11"/>
      <c r="G20" s="11">
        <v>347.36399999999998</v>
      </c>
      <c r="H20" s="11">
        <v>361.78</v>
      </c>
      <c r="I20" s="11">
        <v>397.166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89.686599999999999</v>
      </c>
      <c r="D22" s="11">
        <v>90.260899999999992</v>
      </c>
      <c r="E22" s="11">
        <v>89.609099999999998</v>
      </c>
      <c r="F22" s="11"/>
      <c r="G22" s="11">
        <v>4646.7389999999996</v>
      </c>
      <c r="H22" s="11">
        <v>4821.1400000000003</v>
      </c>
      <c r="I22" s="11">
        <v>5006.8519999999999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43.479399999999998</v>
      </c>
      <c r="D23" s="11">
        <v>45.259599999999999</v>
      </c>
      <c r="E23" s="11">
        <v>50.426000000000002</v>
      </c>
      <c r="F23" s="11"/>
      <c r="G23" s="11">
        <v>2252.7040000000002</v>
      </c>
      <c r="H23" s="11">
        <v>2417.4670000000001</v>
      </c>
      <c r="I23" s="11">
        <v>2817.5189999999998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30.175600000000003</v>
      </c>
      <c r="D25" s="11">
        <v>31.220399999999998</v>
      </c>
      <c r="E25" s="11">
        <v>32.511299999999999</v>
      </c>
      <c r="F25" s="11"/>
      <c r="G25" s="11">
        <v>1563.425</v>
      </c>
      <c r="H25" s="11">
        <v>1667.587</v>
      </c>
      <c r="I25" s="11">
        <v>1816.546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15.037700000000001</v>
      </c>
      <c r="D26" s="11">
        <v>17.592500000000001</v>
      </c>
      <c r="E26" s="11">
        <v>37.093600000000002</v>
      </c>
      <c r="F26" s="11"/>
      <c r="G26" s="11">
        <v>779.11699999999996</v>
      </c>
      <c r="H26" s="11">
        <v>939.67499999999995</v>
      </c>
      <c r="I26" s="11">
        <v>2072.578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81.908499999999989</v>
      </c>
      <c r="D27" s="11">
        <v>83.130300000000005</v>
      </c>
      <c r="E27" s="11">
        <v>78.934400000000011</v>
      </c>
      <c r="F27" s="11"/>
      <c r="G27" s="11">
        <v>4243.7470000000003</v>
      </c>
      <c r="H27" s="11">
        <v>4440.268</v>
      </c>
      <c r="I27" s="11">
        <v>4410.4089999999997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24.523199999999999</v>
      </c>
      <c r="D28" s="11">
        <v>23.586199999999998</v>
      </c>
      <c r="E28" s="11">
        <v>20.005700000000001</v>
      </c>
      <c r="F28" s="11"/>
      <c r="G28" s="11">
        <v>1270.568</v>
      </c>
      <c r="H28" s="11">
        <v>1259.818</v>
      </c>
      <c r="I28" s="11">
        <v>1117.8040000000001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52.301200000000001</v>
      </c>
      <c r="D29" s="11">
        <v>57.111199999999997</v>
      </c>
      <c r="E29" s="11">
        <v>55.845100000000002</v>
      </c>
      <c r="F29" s="11"/>
      <c r="G29" s="11">
        <v>2709.77</v>
      </c>
      <c r="H29" s="11">
        <v>3050.5</v>
      </c>
      <c r="I29" s="11">
        <v>3120.306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23.498000000000001</v>
      </c>
      <c r="D30" s="11">
        <v>25.680900000000001</v>
      </c>
      <c r="E30" s="11">
        <v>24.512499999999999</v>
      </c>
      <c r="F30" s="11"/>
      <c r="G30" s="11">
        <v>1217.45</v>
      </c>
      <c r="H30" s="11">
        <v>1371.703</v>
      </c>
      <c r="I30" s="11">
        <v>1369.617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49.519400000000005</v>
      </c>
      <c r="D32" s="11">
        <v>49.356200000000001</v>
      </c>
      <c r="E32" s="11">
        <v>44.142600000000002</v>
      </c>
      <c r="F32" s="11"/>
      <c r="G32" s="11">
        <v>2565.6390000000001</v>
      </c>
      <c r="H32" s="11">
        <v>2636.2829999999999</v>
      </c>
      <c r="I32" s="11">
        <v>2466.4380000000001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81.521699999999996</v>
      </c>
      <c r="D33" s="17">
        <v>80.960900000000009</v>
      </c>
      <c r="E33" s="17">
        <v>78.773899999999998</v>
      </c>
      <c r="F33" s="17"/>
      <c r="G33" s="17">
        <v>4223.7049999999999</v>
      </c>
      <c r="H33" s="17">
        <v>4324.3919999999998</v>
      </c>
      <c r="I33" s="17">
        <v>4401.442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N21" sqref="N21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8.1640625" style="1" customWidth="1"/>
    <col min="9" max="9" width="8.3320312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47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30.701600000000003</v>
      </c>
      <c r="D15" s="11">
        <v>26.642800000000001</v>
      </c>
      <c r="E15" s="11">
        <v>25.305</v>
      </c>
      <c r="F15" s="11"/>
      <c r="G15" s="11">
        <v>1103.9770000000001</v>
      </c>
      <c r="H15" s="11">
        <v>980.94</v>
      </c>
      <c r="I15" s="11">
        <v>952.48400000000004</v>
      </c>
      <c r="J15" s="11"/>
      <c r="Q15" s="22"/>
      <c r="R15" s="23"/>
      <c r="S15" s="23"/>
    </row>
    <row r="16" spans="1:19">
      <c r="B16" s="10" t="s">
        <v>5</v>
      </c>
      <c r="C16" s="11">
        <v>27.393800000000002</v>
      </c>
      <c r="D16" s="11">
        <v>24.108899999999998</v>
      </c>
      <c r="E16" s="11">
        <v>22.370100000000001</v>
      </c>
      <c r="F16" s="11"/>
      <c r="G16" s="11">
        <v>985.03300000000002</v>
      </c>
      <c r="H16" s="11">
        <v>887.64599999999996</v>
      </c>
      <c r="I16" s="11">
        <v>842.01400000000001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3.3078400000000001</v>
      </c>
      <c r="D17" s="11">
        <v>2.5339100000000001</v>
      </c>
      <c r="E17" s="11">
        <v>2.9348999999999998</v>
      </c>
      <c r="F17" s="11"/>
      <c r="G17" s="11">
        <v>118.944</v>
      </c>
      <c r="H17" s="11">
        <v>93.293999999999997</v>
      </c>
      <c r="I17" s="11">
        <v>110.47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24.6846</v>
      </c>
      <c r="D18" s="11">
        <v>27.380300000000002</v>
      </c>
      <c r="E18" s="11">
        <v>24.437100000000001</v>
      </c>
      <c r="F18" s="11"/>
      <c r="G18" s="11">
        <v>887.61599999999999</v>
      </c>
      <c r="H18" s="11">
        <v>1008.093</v>
      </c>
      <c r="I18" s="11">
        <v>919.81600000000003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12.8127</v>
      </c>
      <c r="D19" s="11">
        <v>11.743</v>
      </c>
      <c r="E19" s="11">
        <v>12.343400000000001</v>
      </c>
      <c r="F19" s="11"/>
      <c r="G19" s="11">
        <v>460.72300000000001</v>
      </c>
      <c r="H19" s="11">
        <v>432.35599999999999</v>
      </c>
      <c r="I19" s="11">
        <v>464.60700000000003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31.801000000000002</v>
      </c>
      <c r="D20" s="11">
        <v>34.233899999999998</v>
      </c>
      <c r="E20" s="11">
        <v>37.914500000000004</v>
      </c>
      <c r="F20" s="11"/>
      <c r="G20" s="11">
        <v>1143.508</v>
      </c>
      <c r="H20" s="11">
        <v>1260.433</v>
      </c>
      <c r="I20" s="11">
        <v>1427.1089999999999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55.386299999999999</v>
      </c>
      <c r="D22" s="11">
        <v>54.023099999999999</v>
      </c>
      <c r="E22" s="11">
        <v>49.742100000000001</v>
      </c>
      <c r="F22" s="11"/>
      <c r="G22" s="11">
        <v>1991.5930000000001</v>
      </c>
      <c r="H22" s="11">
        <v>1989.0329999999999</v>
      </c>
      <c r="I22" s="11">
        <v>1872.3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10.1259</v>
      </c>
      <c r="D23" s="11">
        <v>9.6726299999999998</v>
      </c>
      <c r="E23" s="11">
        <v>10.010199999999999</v>
      </c>
      <c r="F23" s="11"/>
      <c r="G23" s="11">
        <v>364.108</v>
      </c>
      <c r="H23" s="11">
        <v>356.12900000000002</v>
      </c>
      <c r="I23" s="11">
        <v>376.786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17.103199999999998</v>
      </c>
      <c r="D25" s="11">
        <v>17.122599999999998</v>
      </c>
      <c r="E25" s="11">
        <v>16.152100000000001</v>
      </c>
      <c r="F25" s="11"/>
      <c r="G25" s="11">
        <v>615.00099999999998</v>
      </c>
      <c r="H25" s="11">
        <v>630.42499999999995</v>
      </c>
      <c r="I25" s="11">
        <v>607.96900000000005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12.2364</v>
      </c>
      <c r="D26" s="11">
        <v>11.305099999999999</v>
      </c>
      <c r="E26" s="11">
        <v>17.0549</v>
      </c>
      <c r="F26" s="11"/>
      <c r="G26" s="11">
        <v>440</v>
      </c>
      <c r="H26" s="11">
        <v>416.233</v>
      </c>
      <c r="I26" s="11">
        <v>641.94799999999998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37.398199999999996</v>
      </c>
      <c r="D27" s="11">
        <v>35.6907</v>
      </c>
      <c r="E27" s="11">
        <v>33.781499999999994</v>
      </c>
      <c r="F27" s="11"/>
      <c r="G27" s="11">
        <v>1344.7729999999999</v>
      </c>
      <c r="H27" s="11">
        <v>1314.069</v>
      </c>
      <c r="I27" s="11">
        <v>1271.5409999999999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7.1241299999999992</v>
      </c>
      <c r="D28" s="11">
        <v>6.97837</v>
      </c>
      <c r="E28" s="11">
        <v>6.0138999999999996</v>
      </c>
      <c r="F28" s="11"/>
      <c r="G28" s="11">
        <v>256.17099999999999</v>
      </c>
      <c r="H28" s="11">
        <v>256.93099999999998</v>
      </c>
      <c r="I28" s="11">
        <v>226.364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5.3529</v>
      </c>
      <c r="D29" s="11">
        <v>5.0172400000000001</v>
      </c>
      <c r="E29" s="11">
        <v>4.8558200000000005</v>
      </c>
      <c r="F29" s="11"/>
      <c r="G29" s="11">
        <v>192.48099999999999</v>
      </c>
      <c r="H29" s="11">
        <v>184.726</v>
      </c>
      <c r="I29" s="11">
        <v>182.774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18.650400000000001</v>
      </c>
      <c r="D30" s="11">
        <v>18.113199999999999</v>
      </c>
      <c r="E30" s="11">
        <v>13.469800000000001</v>
      </c>
      <c r="F30" s="11"/>
      <c r="G30" s="11">
        <v>670.63599999999997</v>
      </c>
      <c r="H30" s="11">
        <v>666.89599999999996</v>
      </c>
      <c r="I30" s="11">
        <v>507.00700000000001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10.014799999999999</v>
      </c>
      <c r="D32" s="11">
        <v>8.2423099999999998</v>
      </c>
      <c r="E32" s="11">
        <v>8.9579900000000006</v>
      </c>
      <c r="F32" s="11"/>
      <c r="G32" s="11">
        <v>360.11599999999999</v>
      </c>
      <c r="H32" s="11">
        <v>303.46699999999998</v>
      </c>
      <c r="I32" s="11">
        <v>337.18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43.514399999999995</v>
      </c>
      <c r="D33" s="17">
        <v>38.385799999999996</v>
      </c>
      <c r="E33" s="17">
        <v>37.648399999999995</v>
      </c>
      <c r="F33" s="17"/>
      <c r="G33" s="17">
        <v>1564.7</v>
      </c>
      <c r="H33" s="17">
        <v>1413.296</v>
      </c>
      <c r="I33" s="17">
        <v>1417.0909999999999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L11" sqref="L11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34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26.599899999999998</v>
      </c>
      <c r="D15" s="11">
        <v>29.9678</v>
      </c>
      <c r="E15" s="11">
        <v>32.604499999999994</v>
      </c>
      <c r="F15" s="11"/>
      <c r="G15" s="11">
        <v>2424.66</v>
      </c>
      <c r="H15" s="11">
        <v>2755.9180000000001</v>
      </c>
      <c r="I15" s="11">
        <v>3009.3939999999998</v>
      </c>
      <c r="J15" s="11"/>
    </row>
    <row r="16" spans="1:10">
      <c r="B16" s="10" t="s">
        <v>5</v>
      </c>
      <c r="C16" s="11">
        <v>24.896899999999999</v>
      </c>
      <c r="D16" s="11">
        <v>28.3142</v>
      </c>
      <c r="E16" s="11">
        <v>28.266400000000004</v>
      </c>
      <c r="F16" s="11"/>
      <c r="G16" s="11">
        <v>2269.4340000000002</v>
      </c>
      <c r="H16" s="11">
        <v>2603.848</v>
      </c>
      <c r="I16" s="11">
        <v>2608.9859999999999</v>
      </c>
      <c r="J16" s="11"/>
    </row>
    <row r="17" spans="2:10">
      <c r="B17" s="10" t="s">
        <v>6</v>
      </c>
      <c r="C17" s="11">
        <v>1.7029099999999999</v>
      </c>
      <c r="D17" s="11">
        <v>1.6536100000000002</v>
      </c>
      <c r="E17" s="11">
        <v>4.3381099999999995</v>
      </c>
      <c r="F17" s="11"/>
      <c r="G17" s="11">
        <v>155.226</v>
      </c>
      <c r="H17" s="11">
        <v>152.07</v>
      </c>
      <c r="I17" s="11">
        <v>400.40800000000002</v>
      </c>
      <c r="J17" s="11"/>
    </row>
    <row r="18" spans="2:10">
      <c r="B18" s="10" t="s">
        <v>7</v>
      </c>
      <c r="C18" s="11">
        <v>27.698499999999999</v>
      </c>
      <c r="D18" s="11">
        <v>25.170199999999998</v>
      </c>
      <c r="E18" s="11">
        <v>21.348500000000001</v>
      </c>
      <c r="F18" s="11"/>
      <c r="G18" s="11">
        <v>2524.8029999999999</v>
      </c>
      <c r="H18" s="11">
        <v>2314.7170000000001</v>
      </c>
      <c r="I18" s="11">
        <v>1970.4670000000001</v>
      </c>
      <c r="J18" s="11"/>
    </row>
    <row r="19" spans="2:10">
      <c r="B19" s="10" t="s">
        <v>8</v>
      </c>
      <c r="C19" s="11">
        <v>7.4079500000000005</v>
      </c>
      <c r="D19" s="11">
        <v>8.6076999999999995</v>
      </c>
      <c r="E19" s="11">
        <v>11.207599999999999</v>
      </c>
      <c r="F19" s="11"/>
      <c r="G19" s="11">
        <v>675.25800000000004</v>
      </c>
      <c r="H19" s="11">
        <v>791.58699999999999</v>
      </c>
      <c r="I19" s="11">
        <v>1034.4590000000001</v>
      </c>
      <c r="J19" s="11"/>
    </row>
    <row r="20" spans="2:10">
      <c r="B20" s="10" t="s">
        <v>9</v>
      </c>
      <c r="C20" s="11">
        <v>38.293700000000001</v>
      </c>
      <c r="D20" s="11">
        <v>36.254300000000001</v>
      </c>
      <c r="E20" s="11">
        <v>34.839500000000001</v>
      </c>
      <c r="F20" s="11"/>
      <c r="G20" s="11">
        <v>3490.5920000000001</v>
      </c>
      <c r="H20" s="11">
        <v>3334.04</v>
      </c>
      <c r="I20" s="11">
        <v>3215.6840000000002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54.298299999999998</v>
      </c>
      <c r="D22" s="11">
        <v>55.137999999999998</v>
      </c>
      <c r="E22" s="11">
        <v>53.952999999999996</v>
      </c>
      <c r="F22" s="11"/>
      <c r="G22" s="11">
        <v>4949.4629999999997</v>
      </c>
      <c r="H22" s="11">
        <v>5070.6350000000002</v>
      </c>
      <c r="I22" s="11">
        <v>4979.8609999999999</v>
      </c>
      <c r="J22" s="11"/>
    </row>
    <row r="23" spans="2:10">
      <c r="B23" s="13" t="s">
        <v>12</v>
      </c>
      <c r="C23" s="11">
        <v>7.7390400000000001</v>
      </c>
      <c r="D23" s="11">
        <v>8.5059199999999997</v>
      </c>
      <c r="E23" s="11">
        <v>11.6875</v>
      </c>
      <c r="F23" s="11"/>
      <c r="G23" s="11">
        <v>705.43799999999999</v>
      </c>
      <c r="H23" s="11">
        <v>782.22699999999998</v>
      </c>
      <c r="I23" s="11">
        <v>1078.761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8.8835800000000003</v>
      </c>
      <c r="D25" s="11">
        <v>9.4065399999999997</v>
      </c>
      <c r="E25" s="11">
        <v>9.4982199999999999</v>
      </c>
      <c r="F25" s="11"/>
      <c r="G25" s="11">
        <v>809.76599999999996</v>
      </c>
      <c r="H25" s="11">
        <v>865.05</v>
      </c>
      <c r="I25" s="11">
        <v>876.68600000000004</v>
      </c>
      <c r="J25" s="11"/>
    </row>
    <row r="26" spans="2:10">
      <c r="B26" s="13" t="s">
        <v>15</v>
      </c>
      <c r="C26" s="11">
        <v>19.634599999999999</v>
      </c>
      <c r="D26" s="11">
        <v>20.0579</v>
      </c>
      <c r="E26" s="11">
        <v>26.741300000000003</v>
      </c>
      <c r="F26" s="11"/>
      <c r="G26" s="11">
        <v>1789.7550000000001</v>
      </c>
      <c r="H26" s="11">
        <v>1844.58</v>
      </c>
      <c r="I26" s="11">
        <v>2468.221</v>
      </c>
      <c r="J26" s="11"/>
    </row>
    <row r="27" spans="2:10">
      <c r="B27" s="13" t="s">
        <v>16</v>
      </c>
      <c r="C27" s="11">
        <v>43.549199999999999</v>
      </c>
      <c r="D27" s="11">
        <v>43.479700000000001</v>
      </c>
      <c r="E27" s="11">
        <v>40.735900000000001</v>
      </c>
      <c r="F27" s="11"/>
      <c r="G27" s="11">
        <v>3969.6480000000001</v>
      </c>
      <c r="H27" s="11">
        <v>3998.51</v>
      </c>
      <c r="I27" s="11">
        <v>3759.9279999999999</v>
      </c>
      <c r="J27" s="11"/>
    </row>
    <row r="28" spans="2:10">
      <c r="B28" s="13" t="s">
        <v>17</v>
      </c>
      <c r="C28" s="11">
        <v>5.9074200000000001</v>
      </c>
      <c r="D28" s="11">
        <v>5.0772200000000005</v>
      </c>
      <c r="E28" s="11">
        <v>5.0605599999999997</v>
      </c>
      <c r="F28" s="11"/>
      <c r="G28" s="11">
        <v>538.48</v>
      </c>
      <c r="H28" s="11">
        <v>466.91399999999999</v>
      </c>
      <c r="I28" s="11">
        <v>467.09</v>
      </c>
      <c r="J28" s="11"/>
    </row>
    <row r="29" spans="2:10">
      <c r="B29" s="13" t="s">
        <v>18</v>
      </c>
      <c r="C29" s="11">
        <v>2.0937600000000001</v>
      </c>
      <c r="D29" s="11">
        <v>2.9182000000000001</v>
      </c>
      <c r="E29" s="11">
        <v>3.0572699999999999</v>
      </c>
      <c r="F29" s="11"/>
      <c r="G29" s="11">
        <v>190.85300000000001</v>
      </c>
      <c r="H29" s="11">
        <v>268.36500000000001</v>
      </c>
      <c r="I29" s="11">
        <v>282.18599999999998</v>
      </c>
      <c r="J29" s="11"/>
    </row>
    <row r="30" spans="2:10">
      <c r="B30" s="13" t="s">
        <v>19</v>
      </c>
      <c r="C30" s="11">
        <v>13.7239</v>
      </c>
      <c r="D30" s="11">
        <v>15.152799999999999</v>
      </c>
      <c r="E30" s="11">
        <v>17.8096</v>
      </c>
      <c r="F30" s="11"/>
      <c r="G30" s="11">
        <v>1250.9739999999999</v>
      </c>
      <c r="H30" s="11">
        <v>1393.4939999999999</v>
      </c>
      <c r="I30" s="11">
        <v>1643.829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5.5903200000000002</v>
      </c>
      <c r="D32" s="11">
        <v>6.3638700000000004</v>
      </c>
      <c r="E32" s="11">
        <v>11.800700000000001</v>
      </c>
      <c r="F32" s="11"/>
      <c r="G32" s="11">
        <v>509.57499999999999</v>
      </c>
      <c r="H32" s="11">
        <v>585.23800000000006</v>
      </c>
      <c r="I32" s="11">
        <v>1089.2090000000001</v>
      </c>
      <c r="J32" s="11"/>
    </row>
    <row r="33" spans="1:10" ht="15" thickBot="1">
      <c r="A33" s="16"/>
      <c r="B33" s="26" t="s">
        <v>22</v>
      </c>
      <c r="C33" s="17">
        <v>34.007799999999996</v>
      </c>
      <c r="D33" s="17">
        <v>38.575499999999998</v>
      </c>
      <c r="E33" s="17">
        <v>43.811999999999998</v>
      </c>
      <c r="F33" s="17"/>
      <c r="G33" s="17">
        <v>3099.9180000000001</v>
      </c>
      <c r="H33" s="17">
        <v>3547.5050000000001</v>
      </c>
      <c r="I33" s="17">
        <v>4043.8530000000001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B14" sqref="B14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35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37.193100000000001</v>
      </c>
      <c r="D15" s="11">
        <v>38.787199999999999</v>
      </c>
      <c r="E15" s="11">
        <v>38.691700000000004</v>
      </c>
      <c r="F15" s="11"/>
      <c r="G15" s="11">
        <v>650.97400000000005</v>
      </c>
      <c r="H15" s="11">
        <v>694.50400000000002</v>
      </c>
      <c r="I15" s="11">
        <v>715.53899999999999</v>
      </c>
      <c r="J15" s="11"/>
    </row>
    <row r="16" spans="1:10">
      <c r="B16" s="10" t="s">
        <v>5</v>
      </c>
      <c r="C16" s="11">
        <v>34.478500000000004</v>
      </c>
      <c r="D16" s="11">
        <v>36.637</v>
      </c>
      <c r="E16" s="11">
        <v>34.387299999999996</v>
      </c>
      <c r="F16" s="11"/>
      <c r="G16" s="11">
        <v>603.46199999999999</v>
      </c>
      <c r="H16" s="11">
        <v>656.00400000000002</v>
      </c>
      <c r="I16" s="11">
        <v>635.93600000000004</v>
      </c>
      <c r="J16" s="11"/>
    </row>
    <row r="17" spans="2:10">
      <c r="B17" s="10" t="s">
        <v>6</v>
      </c>
      <c r="C17" s="11">
        <v>2.7145800000000002</v>
      </c>
      <c r="D17" s="11">
        <v>2.1501800000000002</v>
      </c>
      <c r="E17" s="11">
        <v>4.3044099999999998</v>
      </c>
      <c r="F17" s="11"/>
      <c r="G17" s="11">
        <v>47.512</v>
      </c>
      <c r="H17" s="11">
        <v>38.5</v>
      </c>
      <c r="I17" s="11">
        <v>79.602999999999994</v>
      </c>
      <c r="J17" s="11"/>
    </row>
    <row r="18" spans="2:10">
      <c r="B18" s="10" t="s">
        <v>7</v>
      </c>
      <c r="C18" s="11">
        <v>26.2181</v>
      </c>
      <c r="D18" s="11">
        <v>23.1769</v>
      </c>
      <c r="E18" s="11">
        <v>23.292999999999999</v>
      </c>
      <c r="F18" s="11"/>
      <c r="G18" s="11">
        <v>458.88400000000001</v>
      </c>
      <c r="H18" s="11">
        <v>414.995</v>
      </c>
      <c r="I18" s="11">
        <v>430.76499999999999</v>
      </c>
      <c r="J18" s="11"/>
    </row>
    <row r="19" spans="2:10">
      <c r="B19" s="10" t="s">
        <v>8</v>
      </c>
      <c r="C19" s="11">
        <v>10.8072</v>
      </c>
      <c r="D19" s="11">
        <v>12.296899999999999</v>
      </c>
      <c r="E19" s="11">
        <v>12.3773</v>
      </c>
      <c r="F19" s="11"/>
      <c r="G19" s="11">
        <v>189.154</v>
      </c>
      <c r="H19" s="11">
        <v>220.18299999999999</v>
      </c>
      <c r="I19" s="11">
        <v>228.898</v>
      </c>
      <c r="J19" s="11"/>
    </row>
    <row r="20" spans="2:10">
      <c r="B20" s="10" t="s">
        <v>9</v>
      </c>
      <c r="C20" s="11">
        <v>25.781500000000001</v>
      </c>
      <c r="D20" s="11">
        <v>25.738899999999997</v>
      </c>
      <c r="E20" s="11">
        <v>25.638100000000001</v>
      </c>
      <c r="F20" s="11"/>
      <c r="G20" s="11">
        <v>451.24200000000002</v>
      </c>
      <c r="H20" s="11">
        <v>460.86900000000003</v>
      </c>
      <c r="I20" s="11">
        <v>474.13400000000001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63.411300000000004</v>
      </c>
      <c r="D22" s="11">
        <v>61.964100000000002</v>
      </c>
      <c r="E22" s="11">
        <v>61.9846</v>
      </c>
      <c r="F22" s="11"/>
      <c r="G22" s="11">
        <v>1109.8579999999999</v>
      </c>
      <c r="H22" s="11">
        <v>1109.499</v>
      </c>
      <c r="I22" s="11">
        <v>1146.3040000000001</v>
      </c>
      <c r="J22" s="11"/>
    </row>
    <row r="23" spans="2:10">
      <c r="B23" s="13" t="s">
        <v>12</v>
      </c>
      <c r="C23" s="11">
        <v>11.1099</v>
      </c>
      <c r="D23" s="11">
        <v>9.4236399999999989</v>
      </c>
      <c r="E23" s="11">
        <v>13.534599999999999</v>
      </c>
      <c r="F23" s="11"/>
      <c r="G23" s="11">
        <v>194.45099999999999</v>
      </c>
      <c r="H23" s="11">
        <v>168.73500000000001</v>
      </c>
      <c r="I23" s="11">
        <v>250.3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16.007300000000001</v>
      </c>
      <c r="D25" s="11">
        <v>16.331300000000002</v>
      </c>
      <c r="E25" s="11">
        <v>16.924099999999999</v>
      </c>
      <c r="F25" s="11"/>
      <c r="G25" s="11">
        <v>280.16899999999998</v>
      </c>
      <c r="H25" s="11">
        <v>292.42099999999999</v>
      </c>
      <c r="I25" s="11">
        <v>312.98399999999998</v>
      </c>
      <c r="J25" s="11"/>
    </row>
    <row r="26" spans="2:10">
      <c r="B26" s="13" t="s">
        <v>15</v>
      </c>
      <c r="C26" s="11">
        <v>14.092499999999999</v>
      </c>
      <c r="D26" s="11">
        <v>13.062899999999999</v>
      </c>
      <c r="E26" s="11">
        <v>22.898299999999999</v>
      </c>
      <c r="F26" s="11"/>
      <c r="G26" s="11">
        <v>246.654</v>
      </c>
      <c r="H26" s="11">
        <v>233.89699999999999</v>
      </c>
      <c r="I26" s="11">
        <v>423.46699999999998</v>
      </c>
      <c r="J26" s="11"/>
    </row>
    <row r="27" spans="2:10">
      <c r="B27" s="13" t="s">
        <v>16</v>
      </c>
      <c r="C27" s="11">
        <v>46.535499999999999</v>
      </c>
      <c r="D27" s="11">
        <v>44.483800000000002</v>
      </c>
      <c r="E27" s="11">
        <v>45.723399999999998</v>
      </c>
      <c r="F27" s="11"/>
      <c r="G27" s="11">
        <v>814.49</v>
      </c>
      <c r="H27" s="11">
        <v>796.505</v>
      </c>
      <c r="I27" s="11">
        <v>845.57899999999995</v>
      </c>
      <c r="J27" s="11"/>
    </row>
    <row r="28" spans="2:10">
      <c r="B28" s="13" t="s">
        <v>17</v>
      </c>
      <c r="C28" s="11">
        <v>7.0172700000000008</v>
      </c>
      <c r="D28" s="11">
        <v>4.7789199999999994</v>
      </c>
      <c r="E28" s="11">
        <v>5.8172799999999993</v>
      </c>
      <c r="F28" s="11"/>
      <c r="G28" s="11">
        <v>122.82</v>
      </c>
      <c r="H28" s="11">
        <v>85.569000000000003</v>
      </c>
      <c r="I28" s="11">
        <v>107.581</v>
      </c>
      <c r="J28" s="11"/>
    </row>
    <row r="29" spans="2:10">
      <c r="B29" s="13" t="s">
        <v>18</v>
      </c>
      <c r="C29" s="11">
        <v>8.0906000000000002</v>
      </c>
      <c r="D29" s="11">
        <v>5.6589299999999998</v>
      </c>
      <c r="E29" s="11">
        <v>5.9153099999999998</v>
      </c>
      <c r="F29" s="11"/>
      <c r="G29" s="11">
        <v>141.60599999999999</v>
      </c>
      <c r="H29" s="11">
        <v>101.32599999999999</v>
      </c>
      <c r="I29" s="11">
        <v>109.39400000000001</v>
      </c>
      <c r="J29" s="11"/>
    </row>
    <row r="30" spans="2:10">
      <c r="B30" s="13" t="s">
        <v>19</v>
      </c>
      <c r="C30" s="11">
        <v>18.777000000000001</v>
      </c>
      <c r="D30" s="11">
        <v>18.9819</v>
      </c>
      <c r="E30" s="11">
        <v>18.904499999999999</v>
      </c>
      <c r="F30" s="11"/>
      <c r="G30" s="11">
        <v>328.64499999999998</v>
      </c>
      <c r="H30" s="11">
        <v>339.88099999999997</v>
      </c>
      <c r="I30" s="11">
        <v>349.608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11.9047</v>
      </c>
      <c r="D32" s="11">
        <v>13.127600000000001</v>
      </c>
      <c r="E32" s="11">
        <v>14.031599999999999</v>
      </c>
      <c r="F32" s="11"/>
      <c r="G32" s="11">
        <v>208.363</v>
      </c>
      <c r="H32" s="11">
        <v>235.05699999999999</v>
      </c>
      <c r="I32" s="11">
        <v>259.49200000000002</v>
      </c>
      <c r="J32" s="11"/>
    </row>
    <row r="33" spans="1:10" ht="15" thickBot="1">
      <c r="A33" s="16"/>
      <c r="B33" s="26" t="s">
        <v>22</v>
      </c>
      <c r="C33" s="17">
        <v>48.000300000000003</v>
      </c>
      <c r="D33" s="17">
        <v>51.084099999999999</v>
      </c>
      <c r="E33" s="17">
        <v>51.068999999999996</v>
      </c>
      <c r="F33" s="17"/>
      <c r="G33" s="17">
        <v>840.12800000000004</v>
      </c>
      <c r="H33" s="17">
        <v>914.68700000000001</v>
      </c>
      <c r="I33" s="17">
        <v>944.43700000000001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K28" sqref="K28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36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39.351100000000002</v>
      </c>
      <c r="D15" s="11">
        <v>41.488100000000003</v>
      </c>
      <c r="E15" s="11">
        <v>42.742400000000004</v>
      </c>
      <c r="F15" s="11"/>
      <c r="G15" s="11">
        <v>2338.9670000000001</v>
      </c>
      <c r="H15" s="11">
        <v>2519.7449999999999</v>
      </c>
      <c r="I15" s="11">
        <v>2649.643</v>
      </c>
      <c r="J15" s="11"/>
    </row>
    <row r="16" spans="1:10">
      <c r="B16" s="10" t="s">
        <v>5</v>
      </c>
      <c r="C16" s="11">
        <v>35.679600000000001</v>
      </c>
      <c r="D16" s="11">
        <v>37.918900000000001</v>
      </c>
      <c r="E16" s="11">
        <v>38.207000000000001</v>
      </c>
      <c r="F16" s="11"/>
      <c r="G16" s="11">
        <v>2120.7399999999998</v>
      </c>
      <c r="H16" s="11">
        <v>2302.971</v>
      </c>
      <c r="I16" s="11">
        <v>2368.4920000000002</v>
      </c>
      <c r="J16" s="11"/>
    </row>
    <row r="17" spans="2:10">
      <c r="B17" s="10" t="s">
        <v>6</v>
      </c>
      <c r="C17" s="11">
        <v>3.6714799999999999</v>
      </c>
      <c r="D17" s="11">
        <v>3.5692300000000001</v>
      </c>
      <c r="E17" s="11">
        <v>4.5353500000000002</v>
      </c>
      <c r="F17" s="11"/>
      <c r="G17" s="11">
        <v>218.227</v>
      </c>
      <c r="H17" s="11">
        <v>216.774</v>
      </c>
      <c r="I17" s="11">
        <v>281.15100000000001</v>
      </c>
      <c r="J17" s="11"/>
    </row>
    <row r="18" spans="2:10">
      <c r="B18" s="10" t="s">
        <v>7</v>
      </c>
      <c r="C18" s="11">
        <v>31.3568</v>
      </c>
      <c r="D18" s="11">
        <v>29.357199999999999</v>
      </c>
      <c r="E18" s="11">
        <v>28.121000000000002</v>
      </c>
      <c r="F18" s="11"/>
      <c r="G18" s="11">
        <v>1863.797</v>
      </c>
      <c r="H18" s="11">
        <v>1782.9860000000001</v>
      </c>
      <c r="I18" s="11">
        <v>1743.249</v>
      </c>
      <c r="J18" s="11"/>
    </row>
    <row r="19" spans="2:10">
      <c r="B19" s="10" t="s">
        <v>8</v>
      </c>
      <c r="C19" s="11">
        <v>7.5529600000000006</v>
      </c>
      <c r="D19" s="11">
        <v>7.8153600000000001</v>
      </c>
      <c r="E19" s="11">
        <v>8.3855700000000013</v>
      </c>
      <c r="F19" s="11"/>
      <c r="G19" s="11">
        <v>448.93599999999998</v>
      </c>
      <c r="H19" s="11">
        <v>474.65899999999999</v>
      </c>
      <c r="I19" s="11">
        <v>519.83000000000004</v>
      </c>
      <c r="J19" s="11"/>
    </row>
    <row r="20" spans="2:10">
      <c r="B20" s="10" t="s">
        <v>9</v>
      </c>
      <c r="C20" s="11">
        <v>21.7392</v>
      </c>
      <c r="D20" s="11">
        <v>21.339300000000001</v>
      </c>
      <c r="E20" s="11">
        <v>20.751000000000001</v>
      </c>
      <c r="F20" s="11"/>
      <c r="G20" s="11">
        <v>1292.1420000000001</v>
      </c>
      <c r="H20" s="11">
        <v>1296.0219999999999</v>
      </c>
      <c r="I20" s="11">
        <v>1286.377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70.707899999999995</v>
      </c>
      <c r="D22" s="11">
        <v>70.845399999999998</v>
      </c>
      <c r="E22" s="11">
        <v>70.863399999999999</v>
      </c>
      <c r="F22" s="11"/>
      <c r="G22" s="11">
        <v>4202.7640000000001</v>
      </c>
      <c r="H22" s="11">
        <v>4302.7309999999998</v>
      </c>
      <c r="I22" s="11">
        <v>4392.8919999999998</v>
      </c>
      <c r="J22" s="11"/>
    </row>
    <row r="23" spans="2:10">
      <c r="B23" s="13" t="s">
        <v>12</v>
      </c>
      <c r="C23" s="11">
        <v>15.623699999999999</v>
      </c>
      <c r="D23" s="11">
        <v>15.8468</v>
      </c>
      <c r="E23" s="11">
        <v>18.447099999999999</v>
      </c>
      <c r="F23" s="11"/>
      <c r="G23" s="11">
        <v>928.64700000000005</v>
      </c>
      <c r="H23" s="11">
        <v>962.44399999999996</v>
      </c>
      <c r="I23" s="11">
        <v>1143.5530000000001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21.708600000000001</v>
      </c>
      <c r="D25" s="11">
        <v>22.240600000000001</v>
      </c>
      <c r="E25" s="11">
        <v>23.146699999999999</v>
      </c>
      <c r="F25" s="11"/>
      <c r="G25" s="11">
        <v>1290.3240000000001</v>
      </c>
      <c r="H25" s="11">
        <v>1350.7650000000001</v>
      </c>
      <c r="I25" s="11">
        <v>1434.8889999999999</v>
      </c>
      <c r="J25" s="11"/>
    </row>
    <row r="26" spans="2:10">
      <c r="B26" s="13" t="s">
        <v>15</v>
      </c>
      <c r="C26" s="11">
        <v>13.4458</v>
      </c>
      <c r="D26" s="11">
        <v>13.6594</v>
      </c>
      <c r="E26" s="11">
        <v>24.848799999999997</v>
      </c>
      <c r="F26" s="11"/>
      <c r="G26" s="11">
        <v>799.19600000000003</v>
      </c>
      <c r="H26" s="11">
        <v>829.59299999999996</v>
      </c>
      <c r="I26" s="11">
        <v>1540.402</v>
      </c>
      <c r="J26" s="11"/>
    </row>
    <row r="27" spans="2:10">
      <c r="B27" s="13" t="s">
        <v>16</v>
      </c>
      <c r="C27" s="11">
        <v>53.177700000000009</v>
      </c>
      <c r="D27" s="11">
        <v>54.2346</v>
      </c>
      <c r="E27" s="11">
        <v>51.870199999999997</v>
      </c>
      <c r="F27" s="11"/>
      <c r="G27" s="11">
        <v>3160.8</v>
      </c>
      <c r="H27" s="11">
        <v>3293.8910000000001</v>
      </c>
      <c r="I27" s="11">
        <v>3215.4830000000002</v>
      </c>
      <c r="J27" s="11"/>
    </row>
    <row r="28" spans="2:10">
      <c r="B28" s="13" t="s">
        <v>17</v>
      </c>
      <c r="C28" s="11">
        <v>7.7345899999999999</v>
      </c>
      <c r="D28" s="11">
        <v>9.088989999999999</v>
      </c>
      <c r="E28" s="11">
        <v>5.9437199999999999</v>
      </c>
      <c r="F28" s="11"/>
      <c r="G28" s="11">
        <v>459.73200000000003</v>
      </c>
      <c r="H28" s="11">
        <v>552.01199999999994</v>
      </c>
      <c r="I28" s="11">
        <v>368.45699999999999</v>
      </c>
      <c r="J28" s="11"/>
    </row>
    <row r="29" spans="2:10">
      <c r="B29" s="13" t="s">
        <v>18</v>
      </c>
      <c r="C29" s="11">
        <v>13.479800000000001</v>
      </c>
      <c r="D29" s="11">
        <v>11.9468</v>
      </c>
      <c r="E29" s="11">
        <v>10.4613</v>
      </c>
      <c r="F29" s="11"/>
      <c r="G29" s="11">
        <v>801.21699999999998</v>
      </c>
      <c r="H29" s="11">
        <v>725.58</v>
      </c>
      <c r="I29" s="11">
        <v>648.50599999999997</v>
      </c>
      <c r="J29" s="11"/>
    </row>
    <row r="30" spans="2:10">
      <c r="B30" s="13" t="s">
        <v>19</v>
      </c>
      <c r="C30" s="11">
        <v>21.075700000000001</v>
      </c>
      <c r="D30" s="11">
        <v>22.0732</v>
      </c>
      <c r="E30" s="11">
        <v>24.648199999999999</v>
      </c>
      <c r="F30" s="11"/>
      <c r="G30" s="11">
        <v>1252.7090000000001</v>
      </c>
      <c r="H30" s="11">
        <v>1340.596</v>
      </c>
      <c r="I30" s="11">
        <v>1527.9639999999999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10.906699999999999</v>
      </c>
      <c r="D32" s="11">
        <v>10.7317</v>
      </c>
      <c r="E32" s="11">
        <v>11.849600000000001</v>
      </c>
      <c r="F32" s="11"/>
      <c r="G32" s="11">
        <v>648.279</v>
      </c>
      <c r="H32" s="11">
        <v>651.78</v>
      </c>
      <c r="I32" s="11">
        <v>734.56600000000003</v>
      </c>
      <c r="J32" s="11"/>
    </row>
    <row r="33" spans="1:10" ht="15" thickBot="1">
      <c r="A33" s="16"/>
      <c r="B33" s="26" t="s">
        <v>22</v>
      </c>
      <c r="C33" s="17">
        <v>46.9041</v>
      </c>
      <c r="D33" s="17">
        <v>49.3035</v>
      </c>
      <c r="E33" s="17">
        <v>51.127999999999993</v>
      </c>
      <c r="F33" s="17"/>
      <c r="G33" s="17">
        <v>2787.9029999999998</v>
      </c>
      <c r="H33" s="17">
        <v>2994.404</v>
      </c>
      <c r="I33" s="17">
        <v>3169.473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L32" sqref="L32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37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66.82820000000001</v>
      </c>
      <c r="D15" s="11">
        <v>67.89</v>
      </c>
      <c r="E15" s="11">
        <v>66.405699999999996</v>
      </c>
      <c r="F15" s="11"/>
      <c r="G15" s="11">
        <v>2318.3490000000002</v>
      </c>
      <c r="H15" s="11">
        <v>2378.5010000000002</v>
      </c>
      <c r="I15" s="11">
        <v>2363.1880000000001</v>
      </c>
      <c r="J15" s="11"/>
    </row>
    <row r="16" spans="1:10">
      <c r="B16" s="10" t="s">
        <v>5</v>
      </c>
      <c r="C16" s="11">
        <v>43.608000000000004</v>
      </c>
      <c r="D16" s="11">
        <v>40.962600000000002</v>
      </c>
      <c r="E16" s="11">
        <v>40.901299999999999</v>
      </c>
      <c r="F16" s="11"/>
      <c r="G16" s="11">
        <v>1512.8150000000001</v>
      </c>
      <c r="H16" s="11">
        <v>1435.11</v>
      </c>
      <c r="I16" s="11">
        <v>1455.559</v>
      </c>
      <c r="J16" s="11"/>
    </row>
    <row r="17" spans="2:10">
      <c r="B17" s="10" t="s">
        <v>6</v>
      </c>
      <c r="C17" s="11">
        <v>23.220099999999999</v>
      </c>
      <c r="D17" s="11">
        <v>26.927400000000002</v>
      </c>
      <c r="E17" s="11">
        <v>25.5044</v>
      </c>
      <c r="F17" s="11"/>
      <c r="G17" s="11">
        <v>805.53399999999999</v>
      </c>
      <c r="H17" s="11">
        <v>943.39099999999996</v>
      </c>
      <c r="I17" s="11">
        <v>907.62900000000002</v>
      </c>
      <c r="J17" s="11"/>
    </row>
    <row r="18" spans="2:10">
      <c r="B18" s="10" t="s">
        <v>7</v>
      </c>
      <c r="C18" s="11">
        <v>20.642600000000002</v>
      </c>
      <c r="D18" s="11">
        <v>20.190000000000001</v>
      </c>
      <c r="E18" s="11">
        <v>21.666499999999999</v>
      </c>
      <c r="F18" s="11"/>
      <c r="G18" s="11">
        <v>716.11800000000005</v>
      </c>
      <c r="H18" s="11">
        <v>707.34799999999996</v>
      </c>
      <c r="I18" s="11">
        <v>771.04700000000003</v>
      </c>
      <c r="J18" s="11"/>
    </row>
    <row r="19" spans="2:10">
      <c r="B19" s="10" t="s">
        <v>8</v>
      </c>
      <c r="C19" s="11">
        <v>3.3520000000000003</v>
      </c>
      <c r="D19" s="11">
        <v>4.0331000000000001</v>
      </c>
      <c r="E19" s="11">
        <v>4.0091999999999999</v>
      </c>
      <c r="F19" s="11"/>
      <c r="G19" s="11">
        <v>116.285</v>
      </c>
      <c r="H19" s="11">
        <v>141.298</v>
      </c>
      <c r="I19" s="11">
        <v>142.67599999999999</v>
      </c>
      <c r="J19" s="11"/>
    </row>
    <row r="20" spans="2:10">
      <c r="B20" s="10" t="s">
        <v>9</v>
      </c>
      <c r="C20" s="11">
        <v>9.1772000000000009</v>
      </c>
      <c r="D20" s="11">
        <v>7.8869099999999994</v>
      </c>
      <c r="E20" s="11">
        <v>7.9186199999999998</v>
      </c>
      <c r="F20" s="11"/>
      <c r="G20" s="11">
        <v>318.36799999999999</v>
      </c>
      <c r="H20" s="11">
        <v>276.315</v>
      </c>
      <c r="I20" s="11">
        <v>281.80099999999999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87.470799999999997</v>
      </c>
      <c r="D22" s="11">
        <v>88.08</v>
      </c>
      <c r="E22" s="11">
        <v>88.072199999999995</v>
      </c>
      <c r="F22" s="11"/>
      <c r="G22" s="11">
        <v>3034.4670000000001</v>
      </c>
      <c r="H22" s="11">
        <v>3085.8490000000002</v>
      </c>
      <c r="I22" s="11">
        <v>3134.2350000000001</v>
      </c>
      <c r="J22" s="11"/>
    </row>
    <row r="23" spans="2:10">
      <c r="B23" s="13" t="s">
        <v>12</v>
      </c>
      <c r="C23" s="11">
        <v>43.8673</v>
      </c>
      <c r="D23" s="11">
        <v>48.872599999999998</v>
      </c>
      <c r="E23" s="11">
        <v>51.883800000000001</v>
      </c>
      <c r="F23" s="11"/>
      <c r="G23" s="11">
        <v>1521.8109999999999</v>
      </c>
      <c r="H23" s="11">
        <v>1712.2339999999999</v>
      </c>
      <c r="I23" s="11">
        <v>1846.396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26.011200000000002</v>
      </c>
      <c r="D25" s="11">
        <v>25.847100000000001</v>
      </c>
      <c r="E25" s="11">
        <v>26.556000000000001</v>
      </c>
      <c r="F25" s="11"/>
      <c r="G25" s="11">
        <v>902.36099999999999</v>
      </c>
      <c r="H25" s="11">
        <v>905.54200000000003</v>
      </c>
      <c r="I25" s="11">
        <v>945.05</v>
      </c>
      <c r="J25" s="11"/>
    </row>
    <row r="26" spans="2:10">
      <c r="B26" s="13" t="s">
        <v>15</v>
      </c>
      <c r="C26" s="11">
        <v>13.322100000000001</v>
      </c>
      <c r="D26" s="11">
        <v>13.7789</v>
      </c>
      <c r="E26" s="11">
        <v>33.478200000000001</v>
      </c>
      <c r="F26" s="11"/>
      <c r="G26" s="11">
        <v>462.16</v>
      </c>
      <c r="H26" s="11">
        <v>482.738</v>
      </c>
      <c r="I26" s="11">
        <v>1191.3910000000001</v>
      </c>
      <c r="J26" s="11"/>
    </row>
    <row r="27" spans="2:10">
      <c r="B27" s="13" t="s">
        <v>16</v>
      </c>
      <c r="C27" s="11">
        <v>75.269499999999994</v>
      </c>
      <c r="D27" s="11">
        <v>74.897000000000006</v>
      </c>
      <c r="E27" s="11">
        <v>73.514300000000006</v>
      </c>
      <c r="F27" s="11"/>
      <c r="G27" s="11">
        <v>2611.1889999999999</v>
      </c>
      <c r="H27" s="11">
        <v>2623.989</v>
      </c>
      <c r="I27" s="11">
        <v>2616.1610000000001</v>
      </c>
      <c r="J27" s="11"/>
    </row>
    <row r="28" spans="2:10">
      <c r="B28" s="13" t="s">
        <v>17</v>
      </c>
      <c r="C28" s="11">
        <v>31.65</v>
      </c>
      <c r="D28" s="11">
        <v>28.826800000000002</v>
      </c>
      <c r="E28" s="11">
        <v>25.943500000000004</v>
      </c>
      <c r="F28" s="11"/>
      <c r="G28" s="11">
        <v>1097.9770000000001</v>
      </c>
      <c r="H28" s="11">
        <v>1009.9349999999999</v>
      </c>
      <c r="I28" s="11">
        <v>923.255</v>
      </c>
      <c r="J28" s="11"/>
    </row>
    <row r="29" spans="2:10">
      <c r="B29" s="13" t="s">
        <v>18</v>
      </c>
      <c r="C29" s="11">
        <v>50.214000000000006</v>
      </c>
      <c r="D29" s="11">
        <v>58.625599999999999</v>
      </c>
      <c r="E29" s="11">
        <v>56.286000000000001</v>
      </c>
      <c r="F29" s="11"/>
      <c r="G29" s="11">
        <v>1741.9849999999999</v>
      </c>
      <c r="H29" s="11">
        <v>2053.9250000000002</v>
      </c>
      <c r="I29" s="11">
        <v>2003.0550000000001</v>
      </c>
      <c r="J29" s="11"/>
    </row>
    <row r="30" spans="2:10">
      <c r="B30" s="13" t="s">
        <v>19</v>
      </c>
      <c r="C30" s="11">
        <v>30.377599999999997</v>
      </c>
      <c r="D30" s="11">
        <v>38.891999999999996</v>
      </c>
      <c r="E30" s="11">
        <v>36.052</v>
      </c>
      <c r="F30" s="11"/>
      <c r="G30" s="11">
        <v>1053.835</v>
      </c>
      <c r="H30" s="11">
        <v>1362.566</v>
      </c>
      <c r="I30" s="11">
        <v>1282.9880000000001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33.7883</v>
      </c>
      <c r="D32" s="11">
        <v>36.3962</v>
      </c>
      <c r="E32" s="11">
        <v>34.849299999999999</v>
      </c>
      <c r="F32" s="11"/>
      <c r="G32" s="11">
        <v>1172.1569999999999</v>
      </c>
      <c r="H32" s="11">
        <v>1275.1279999999999</v>
      </c>
      <c r="I32" s="11">
        <v>1240.1869999999999</v>
      </c>
      <c r="J32" s="11"/>
    </row>
    <row r="33" spans="1:10" ht="15" thickBot="1">
      <c r="A33" s="16"/>
      <c r="B33" s="26" t="s">
        <v>22</v>
      </c>
      <c r="C33" s="17">
        <v>70.180199999999999</v>
      </c>
      <c r="D33" s="17">
        <v>71.923099999999991</v>
      </c>
      <c r="E33" s="17">
        <v>70.414900000000003</v>
      </c>
      <c r="F33" s="17"/>
      <c r="G33" s="17">
        <v>2434.634</v>
      </c>
      <c r="H33" s="17">
        <v>2519.799</v>
      </c>
      <c r="I33" s="17">
        <v>2505.864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K19" sqref="K19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38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56.902200000000001</v>
      </c>
      <c r="D15" s="11">
        <v>49.869700000000002</v>
      </c>
      <c r="E15" s="11">
        <v>50.750799999999998</v>
      </c>
      <c r="F15" s="11"/>
      <c r="G15" s="11">
        <v>1673.998</v>
      </c>
      <c r="H15" s="11">
        <v>1517.2439999999999</v>
      </c>
      <c r="I15" s="11">
        <v>1570.598</v>
      </c>
      <c r="J15" s="11"/>
    </row>
    <row r="16" spans="1:10">
      <c r="B16" s="10" t="s">
        <v>5</v>
      </c>
      <c r="C16" s="11">
        <v>47.390100000000004</v>
      </c>
      <c r="D16" s="11">
        <v>42.853999999999999</v>
      </c>
      <c r="E16" s="11">
        <v>42.6081</v>
      </c>
      <c r="F16" s="11"/>
      <c r="G16" s="11">
        <v>1394.162</v>
      </c>
      <c r="H16" s="11">
        <v>1303.797</v>
      </c>
      <c r="I16" s="11">
        <v>1318.604</v>
      </c>
      <c r="J16" s="11"/>
    </row>
    <row r="17" spans="2:10">
      <c r="B17" s="10" t="s">
        <v>6</v>
      </c>
      <c r="C17" s="11">
        <v>9.5121399999999987</v>
      </c>
      <c r="D17" s="11">
        <v>7.0157100000000003</v>
      </c>
      <c r="E17" s="11">
        <v>8.14269</v>
      </c>
      <c r="F17" s="11"/>
      <c r="G17" s="11">
        <v>279.83600000000001</v>
      </c>
      <c r="H17" s="11">
        <v>213.447</v>
      </c>
      <c r="I17" s="11">
        <v>251.994</v>
      </c>
      <c r="J17" s="11"/>
    </row>
    <row r="18" spans="2:10">
      <c r="B18" s="10" t="s">
        <v>7</v>
      </c>
      <c r="C18" s="11">
        <v>24.038599999999999</v>
      </c>
      <c r="D18" s="11">
        <v>31.3874</v>
      </c>
      <c r="E18" s="11">
        <v>26.837699999999998</v>
      </c>
      <c r="F18" s="11"/>
      <c r="G18" s="11">
        <v>707.18700000000001</v>
      </c>
      <c r="H18" s="11">
        <v>954.93600000000004</v>
      </c>
      <c r="I18" s="11">
        <v>830.553</v>
      </c>
      <c r="J18" s="11"/>
    </row>
    <row r="19" spans="2:10">
      <c r="B19" s="10" t="s">
        <v>8</v>
      </c>
      <c r="C19" s="11">
        <v>5.6322099999999997</v>
      </c>
      <c r="D19" s="11">
        <v>5.3247200000000001</v>
      </c>
      <c r="E19" s="11">
        <v>6.4590900000000007</v>
      </c>
      <c r="F19" s="11"/>
      <c r="G19" s="11">
        <v>165.69300000000001</v>
      </c>
      <c r="H19" s="11">
        <v>162</v>
      </c>
      <c r="I19" s="11">
        <v>199.89099999999999</v>
      </c>
      <c r="J19" s="11"/>
    </row>
    <row r="20" spans="2:10">
      <c r="B20" s="10" t="s">
        <v>9</v>
      </c>
      <c r="C20" s="11">
        <v>13.427</v>
      </c>
      <c r="D20" s="11">
        <v>13.418199999999999</v>
      </c>
      <c r="E20" s="11">
        <v>15.952400000000001</v>
      </c>
      <c r="F20" s="11"/>
      <c r="G20" s="11">
        <v>395.00599999999997</v>
      </c>
      <c r="H20" s="11">
        <v>408.23599999999999</v>
      </c>
      <c r="I20" s="11">
        <v>493.68400000000003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80.940799999999996</v>
      </c>
      <c r="D22" s="11">
        <v>81.257100000000008</v>
      </c>
      <c r="E22" s="11">
        <v>77.58850000000001</v>
      </c>
      <c r="F22" s="11"/>
      <c r="G22" s="11">
        <v>2381.1849999999999</v>
      </c>
      <c r="H22" s="11">
        <v>2472.1799999999998</v>
      </c>
      <c r="I22" s="11">
        <v>2401.1509999999998</v>
      </c>
      <c r="J22" s="11"/>
    </row>
    <row r="23" spans="2:10">
      <c r="B23" s="13" t="s">
        <v>12</v>
      </c>
      <c r="C23" s="11">
        <v>25.883899999999997</v>
      </c>
      <c r="D23" s="11">
        <v>23.739799999999999</v>
      </c>
      <c r="E23" s="11">
        <v>25.619199999999999</v>
      </c>
      <c r="F23" s="11"/>
      <c r="G23" s="11">
        <v>761.47400000000005</v>
      </c>
      <c r="H23" s="11">
        <v>722.26400000000001</v>
      </c>
      <c r="I23" s="11">
        <v>792.84299999999996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19.8993</v>
      </c>
      <c r="D25" s="11">
        <v>19.729199999999999</v>
      </c>
      <c r="E25" s="11">
        <v>18.8369</v>
      </c>
      <c r="F25" s="11"/>
      <c r="G25" s="11">
        <v>585.41399999999999</v>
      </c>
      <c r="H25" s="11">
        <v>600.24400000000003</v>
      </c>
      <c r="I25" s="11">
        <v>582.94899999999996</v>
      </c>
      <c r="J25" s="11"/>
    </row>
    <row r="26" spans="2:10">
      <c r="B26" s="13" t="s">
        <v>15</v>
      </c>
      <c r="C26" s="11">
        <v>14.432500000000001</v>
      </c>
      <c r="D26" s="11">
        <v>14.4328</v>
      </c>
      <c r="E26" s="11">
        <v>26.926299999999998</v>
      </c>
      <c r="F26" s="11"/>
      <c r="G26" s="11">
        <v>424.58800000000002</v>
      </c>
      <c r="H26" s="11">
        <v>439.10500000000002</v>
      </c>
      <c r="I26" s="11">
        <v>833.29499999999996</v>
      </c>
      <c r="J26" s="11"/>
    </row>
    <row r="27" spans="2:10">
      <c r="B27" s="13" t="s">
        <v>16</v>
      </c>
      <c r="C27" s="11">
        <v>72.022400000000005</v>
      </c>
      <c r="D27" s="11">
        <v>69.732700000000008</v>
      </c>
      <c r="E27" s="11">
        <v>66.627700000000004</v>
      </c>
      <c r="F27" s="11"/>
      <c r="G27" s="11">
        <v>2118.8139999999999</v>
      </c>
      <c r="H27" s="11">
        <v>2121.558</v>
      </c>
      <c r="I27" s="11">
        <v>2061.9459999999999</v>
      </c>
      <c r="J27" s="11"/>
    </row>
    <row r="28" spans="2:10">
      <c r="B28" s="13" t="s">
        <v>17</v>
      </c>
      <c r="C28" s="11">
        <v>11.224</v>
      </c>
      <c r="D28" s="11">
        <v>9.7564600000000006</v>
      </c>
      <c r="E28" s="11">
        <v>7.8839900000000007</v>
      </c>
      <c r="F28" s="11"/>
      <c r="G28" s="11">
        <v>330.19799999999998</v>
      </c>
      <c r="H28" s="11">
        <v>296.83199999999999</v>
      </c>
      <c r="I28" s="11">
        <v>243.988</v>
      </c>
      <c r="J28" s="11"/>
    </row>
    <row r="29" spans="2:10">
      <c r="B29" s="13" t="s">
        <v>18</v>
      </c>
      <c r="C29" s="11">
        <v>28.048400000000001</v>
      </c>
      <c r="D29" s="11">
        <v>25.628400000000003</v>
      </c>
      <c r="E29" s="11">
        <v>20.521100000000001</v>
      </c>
      <c r="F29" s="11"/>
      <c r="G29" s="11">
        <v>825.15</v>
      </c>
      <c r="H29" s="11">
        <v>779.72199999999998</v>
      </c>
      <c r="I29" s="11">
        <v>635.072</v>
      </c>
      <c r="J29" s="11"/>
    </row>
    <row r="30" spans="2:10">
      <c r="B30" s="13" t="s">
        <v>19</v>
      </c>
      <c r="C30" s="11">
        <v>27.659499999999998</v>
      </c>
      <c r="D30" s="11">
        <v>27.305200000000003</v>
      </c>
      <c r="E30" s="11">
        <v>28.506700000000002</v>
      </c>
      <c r="F30" s="11"/>
      <c r="G30" s="11">
        <v>813.70899999999995</v>
      </c>
      <c r="H30" s="11">
        <v>830.73900000000003</v>
      </c>
      <c r="I30" s="11">
        <v>882.20299999999997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19.260300000000001</v>
      </c>
      <c r="D32" s="11">
        <v>14.526900000000001</v>
      </c>
      <c r="E32" s="11">
        <v>16.8795</v>
      </c>
      <c r="F32" s="11"/>
      <c r="G32" s="11">
        <v>566.61599999999999</v>
      </c>
      <c r="H32" s="11">
        <v>441.97</v>
      </c>
      <c r="I32" s="11">
        <v>522.375</v>
      </c>
      <c r="J32" s="11"/>
    </row>
    <row r="33" spans="1:10" ht="15" thickBot="1">
      <c r="A33" s="16"/>
      <c r="B33" s="26" t="s">
        <v>22</v>
      </c>
      <c r="C33" s="17">
        <v>62.534500000000001</v>
      </c>
      <c r="D33" s="17">
        <v>55.194400000000002</v>
      </c>
      <c r="E33" s="17">
        <v>57.209900000000005</v>
      </c>
      <c r="F33" s="17"/>
      <c r="G33" s="17">
        <v>1839.691</v>
      </c>
      <c r="H33" s="17">
        <v>1679.2439999999999</v>
      </c>
      <c r="I33" s="17">
        <v>1770.489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M32" sqref="M32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39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30.468400000000003</v>
      </c>
      <c r="D15" s="11">
        <v>27.801500000000001</v>
      </c>
      <c r="E15" s="11">
        <v>31.415500000000002</v>
      </c>
      <c r="F15" s="11"/>
      <c r="G15" s="11">
        <v>2426.4499999999998</v>
      </c>
      <c r="H15" s="11">
        <v>2285.7669999999998</v>
      </c>
      <c r="I15" s="11">
        <v>2633.4270000000001</v>
      </c>
      <c r="J15" s="11"/>
    </row>
    <row r="16" spans="1:10">
      <c r="B16" s="10" t="s">
        <v>5</v>
      </c>
      <c r="C16" s="11">
        <v>28.995199999999997</v>
      </c>
      <c r="D16" s="11">
        <v>25.5017</v>
      </c>
      <c r="E16" s="11">
        <v>28.423199999999998</v>
      </c>
      <c r="F16" s="11"/>
      <c r="G16" s="11">
        <v>2309.1260000000002</v>
      </c>
      <c r="H16" s="11">
        <v>2096.681</v>
      </c>
      <c r="I16" s="11">
        <v>2382.5940000000001</v>
      </c>
      <c r="J16" s="11"/>
    </row>
    <row r="17" spans="2:10">
      <c r="B17" s="10" t="s">
        <v>6</v>
      </c>
      <c r="C17" s="11">
        <v>1.4732099999999999</v>
      </c>
      <c r="D17" s="11">
        <v>2.29983</v>
      </c>
      <c r="E17" s="11">
        <v>2.9923199999999999</v>
      </c>
      <c r="F17" s="11"/>
      <c r="G17" s="11">
        <v>117.324</v>
      </c>
      <c r="H17" s="11">
        <v>189.08600000000001</v>
      </c>
      <c r="I17" s="11">
        <v>250.833</v>
      </c>
      <c r="J17" s="11"/>
    </row>
    <row r="18" spans="2:10">
      <c r="B18" s="10" t="s">
        <v>7</v>
      </c>
      <c r="C18" s="11">
        <v>31.6203</v>
      </c>
      <c r="D18" s="11">
        <v>33.979399999999998</v>
      </c>
      <c r="E18" s="11">
        <v>28.351399999999998</v>
      </c>
      <c r="F18" s="11"/>
      <c r="G18" s="11">
        <v>2518.1869999999999</v>
      </c>
      <c r="H18" s="11">
        <v>2793.694</v>
      </c>
      <c r="I18" s="11">
        <v>2376.58</v>
      </c>
      <c r="J18" s="11"/>
    </row>
    <row r="19" spans="2:10">
      <c r="B19" s="10" t="s">
        <v>8</v>
      </c>
      <c r="C19" s="11">
        <v>7.9619</v>
      </c>
      <c r="D19" s="11">
        <v>8.2906300000000002</v>
      </c>
      <c r="E19" s="11">
        <v>9.7534999999999989</v>
      </c>
      <c r="F19" s="11"/>
      <c r="G19" s="11">
        <v>634.072</v>
      </c>
      <c r="H19" s="11">
        <v>681.63400000000001</v>
      </c>
      <c r="I19" s="11">
        <v>817.59400000000005</v>
      </c>
      <c r="J19" s="11"/>
    </row>
    <row r="20" spans="2:10">
      <c r="B20" s="10" t="s">
        <v>9</v>
      </c>
      <c r="C20" s="11">
        <v>29.949399999999997</v>
      </c>
      <c r="D20" s="11">
        <v>29.928500000000003</v>
      </c>
      <c r="E20" s="11">
        <v>30.479600000000001</v>
      </c>
      <c r="F20" s="11"/>
      <c r="G20" s="11">
        <v>2385.116</v>
      </c>
      <c r="H20" s="11">
        <v>2460.6439999999998</v>
      </c>
      <c r="I20" s="11">
        <v>2554.9699999999998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62.088699999999996</v>
      </c>
      <c r="D22" s="11">
        <v>61.780900000000003</v>
      </c>
      <c r="E22" s="11">
        <v>59.7669</v>
      </c>
      <c r="F22" s="11"/>
      <c r="G22" s="11">
        <v>4944.6369999999997</v>
      </c>
      <c r="H22" s="11">
        <v>5079.4610000000002</v>
      </c>
      <c r="I22" s="11">
        <v>5010.0069999999996</v>
      </c>
      <c r="J22" s="11"/>
    </row>
    <row r="23" spans="2:10">
      <c r="B23" s="13" t="s">
        <v>12</v>
      </c>
      <c r="C23" s="11">
        <v>10.567</v>
      </c>
      <c r="D23" s="11">
        <v>12.923499999999999</v>
      </c>
      <c r="E23" s="11">
        <v>15.6191</v>
      </c>
      <c r="F23" s="11"/>
      <c r="G23" s="11">
        <v>841.53899999999999</v>
      </c>
      <c r="H23" s="11">
        <v>1062.537</v>
      </c>
      <c r="I23" s="11">
        <v>1309.2829999999999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17.898099999999999</v>
      </c>
      <c r="D25" s="11">
        <v>19.340900000000001</v>
      </c>
      <c r="E25" s="11">
        <v>18.461400000000001</v>
      </c>
      <c r="F25" s="11"/>
      <c r="G25" s="11">
        <v>1425.3710000000001</v>
      </c>
      <c r="H25" s="11">
        <v>1590.162</v>
      </c>
      <c r="I25" s="11">
        <v>1547.54</v>
      </c>
      <c r="J25" s="11"/>
    </row>
    <row r="26" spans="2:10">
      <c r="B26" s="13" t="s">
        <v>15</v>
      </c>
      <c r="C26" s="11">
        <v>17.5825</v>
      </c>
      <c r="D26" s="11">
        <v>19.351099999999999</v>
      </c>
      <c r="E26" s="11">
        <v>32.088299999999997</v>
      </c>
      <c r="F26" s="11"/>
      <c r="G26" s="11">
        <v>1400.241</v>
      </c>
      <c r="H26" s="11">
        <v>1590.9929999999999</v>
      </c>
      <c r="I26" s="11">
        <v>2689.828</v>
      </c>
      <c r="J26" s="11"/>
    </row>
    <row r="27" spans="2:10">
      <c r="B27" s="13" t="s">
        <v>16</v>
      </c>
      <c r="C27" s="11">
        <v>46.951599999999999</v>
      </c>
      <c r="D27" s="11">
        <v>45.518500000000003</v>
      </c>
      <c r="E27" s="11">
        <v>44.401800000000001</v>
      </c>
      <c r="F27" s="11"/>
      <c r="G27" s="11">
        <v>3739.1419999999998</v>
      </c>
      <c r="H27" s="11">
        <v>3742.4160000000002</v>
      </c>
      <c r="I27" s="11">
        <v>3722.0160000000001</v>
      </c>
      <c r="J27" s="11"/>
    </row>
    <row r="28" spans="2:10">
      <c r="B28" s="13" t="s">
        <v>17</v>
      </c>
      <c r="C28" s="11">
        <v>6.0594000000000001</v>
      </c>
      <c r="D28" s="11">
        <v>7.0766200000000001</v>
      </c>
      <c r="E28" s="11">
        <v>6.2974800000000002</v>
      </c>
      <c r="F28" s="11"/>
      <c r="G28" s="11">
        <v>482.56</v>
      </c>
      <c r="H28" s="11">
        <v>581.82100000000003</v>
      </c>
      <c r="I28" s="11">
        <v>527.89099999999996</v>
      </c>
      <c r="J28" s="11"/>
    </row>
    <row r="29" spans="2:10">
      <c r="B29" s="13" t="s">
        <v>18</v>
      </c>
      <c r="C29" s="11">
        <v>4.8525899999999993</v>
      </c>
      <c r="D29" s="11">
        <v>8.1204999999999998</v>
      </c>
      <c r="E29" s="11">
        <v>5.3831100000000003</v>
      </c>
      <c r="F29" s="11"/>
      <c r="G29" s="11">
        <v>386.452</v>
      </c>
      <c r="H29" s="11">
        <v>667.64599999999996</v>
      </c>
      <c r="I29" s="11">
        <v>451.24299999999999</v>
      </c>
      <c r="J29" s="11"/>
    </row>
    <row r="30" spans="2:10">
      <c r="B30" s="13" t="s">
        <v>19</v>
      </c>
      <c r="C30" s="11">
        <v>15.953800000000001</v>
      </c>
      <c r="D30" s="11">
        <v>15.904299999999999</v>
      </c>
      <c r="E30" s="11">
        <v>14.821599999999998</v>
      </c>
      <c r="F30" s="11"/>
      <c r="G30" s="11">
        <v>1270.5340000000001</v>
      </c>
      <c r="H30" s="11">
        <v>1307.6099999999999</v>
      </c>
      <c r="I30" s="11">
        <v>1242.431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5.45296</v>
      </c>
      <c r="D32" s="11">
        <v>5.8522400000000001</v>
      </c>
      <c r="E32" s="11">
        <v>7.4063299999999996</v>
      </c>
      <c r="F32" s="11"/>
      <c r="G32" s="11">
        <v>434.26400000000001</v>
      </c>
      <c r="H32" s="11">
        <v>481.15600000000001</v>
      </c>
      <c r="I32" s="11">
        <v>620.84100000000001</v>
      </c>
      <c r="J32" s="11"/>
    </row>
    <row r="33" spans="1:10" ht="15" thickBot="1">
      <c r="A33" s="16"/>
      <c r="B33" s="26" t="s">
        <v>22</v>
      </c>
      <c r="C33" s="17">
        <v>38.430300000000003</v>
      </c>
      <c r="D33" s="17">
        <v>36.092100000000002</v>
      </c>
      <c r="E33" s="17">
        <v>41.168999999999997</v>
      </c>
      <c r="F33" s="17"/>
      <c r="G33" s="17">
        <v>3060.5219999999999</v>
      </c>
      <c r="H33" s="17">
        <v>2967.4009999999998</v>
      </c>
      <c r="I33" s="17">
        <v>3451.0210000000002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M15" sqref="M15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9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40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46.645399999999995</v>
      </c>
      <c r="D15" s="11">
        <v>41.774499999999996</v>
      </c>
      <c r="E15" s="11">
        <v>48.864600000000003</v>
      </c>
      <c r="F15" s="11"/>
      <c r="G15" s="11">
        <v>7695.7759999999998</v>
      </c>
      <c r="H15" s="11">
        <v>7036.2889999999998</v>
      </c>
      <c r="I15" s="11">
        <v>8342.5</v>
      </c>
      <c r="J15" s="11"/>
    </row>
    <row r="16" spans="1:10">
      <c r="B16" s="10" t="s">
        <v>5</v>
      </c>
      <c r="C16" s="11">
        <v>40.968900000000005</v>
      </c>
      <c r="D16" s="11">
        <v>37.122500000000002</v>
      </c>
      <c r="E16" s="11">
        <v>40.653099999999995</v>
      </c>
      <c r="F16" s="11"/>
      <c r="G16" s="11">
        <v>6759.2460000000001</v>
      </c>
      <c r="H16" s="11">
        <v>6252.723</v>
      </c>
      <c r="I16" s="11">
        <v>6940.5889999999999</v>
      </c>
      <c r="J16" s="11"/>
    </row>
    <row r="17" spans="2:10">
      <c r="B17" s="10" t="s">
        <v>6</v>
      </c>
      <c r="C17" s="11">
        <v>5.6764700000000001</v>
      </c>
      <c r="D17" s="11">
        <v>4.6520400000000004</v>
      </c>
      <c r="E17" s="11">
        <v>8.2114200000000004</v>
      </c>
      <c r="F17" s="11"/>
      <c r="G17" s="11">
        <v>936.53</v>
      </c>
      <c r="H17" s="11">
        <v>783.56600000000003</v>
      </c>
      <c r="I17" s="11">
        <v>1401.9110000000001</v>
      </c>
      <c r="J17" s="11"/>
    </row>
    <row r="18" spans="2:10">
      <c r="B18" s="10" t="s">
        <v>7</v>
      </c>
      <c r="C18" s="11">
        <v>20.8447</v>
      </c>
      <c r="D18" s="11">
        <v>26.2683</v>
      </c>
      <c r="E18" s="11">
        <v>18.099299999999999</v>
      </c>
      <c r="F18" s="11"/>
      <c r="G18" s="11">
        <v>3439.049</v>
      </c>
      <c r="H18" s="11">
        <v>4424.5060000000003</v>
      </c>
      <c r="I18" s="11">
        <v>3090.0450000000001</v>
      </c>
      <c r="J18" s="11"/>
    </row>
    <row r="19" spans="2:10">
      <c r="B19" s="10" t="s">
        <v>8</v>
      </c>
      <c r="C19" s="11">
        <v>10.027700000000001</v>
      </c>
      <c r="D19" s="11">
        <v>9.5938999999999997</v>
      </c>
      <c r="E19" s="11">
        <v>11.801</v>
      </c>
      <c r="F19" s="11"/>
      <c r="G19" s="11">
        <v>1654.412</v>
      </c>
      <c r="H19" s="11">
        <v>1615.9490000000001</v>
      </c>
      <c r="I19" s="11">
        <v>2014.7570000000001</v>
      </c>
      <c r="J19" s="11"/>
    </row>
    <row r="20" spans="2:10">
      <c r="B20" s="10" t="s">
        <v>9</v>
      </c>
      <c r="C20" s="11">
        <v>22.482299999999999</v>
      </c>
      <c r="D20" s="11">
        <v>22.363299999999999</v>
      </c>
      <c r="E20" s="11">
        <v>21.235100000000003</v>
      </c>
      <c r="F20" s="11"/>
      <c r="G20" s="11">
        <v>3709.2339999999999</v>
      </c>
      <c r="H20" s="11">
        <v>3766.76</v>
      </c>
      <c r="I20" s="11">
        <v>3625.3969999999999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67.490000000000009</v>
      </c>
      <c r="D22" s="11">
        <v>68.0428</v>
      </c>
      <c r="E22" s="11">
        <v>66.963899999999995</v>
      </c>
      <c r="F22" s="11"/>
      <c r="G22" s="11">
        <v>11134.825000000001</v>
      </c>
      <c r="H22" s="11">
        <v>11460.795</v>
      </c>
      <c r="I22" s="11">
        <v>11432.545</v>
      </c>
      <c r="J22" s="11"/>
    </row>
    <row r="23" spans="2:10">
      <c r="B23" s="13" t="s">
        <v>12</v>
      </c>
      <c r="C23" s="11">
        <v>16.630600000000001</v>
      </c>
      <c r="D23" s="11">
        <v>16.874500000000001</v>
      </c>
      <c r="E23" s="11">
        <v>20.345399999999998</v>
      </c>
      <c r="F23" s="11"/>
      <c r="G23" s="11">
        <v>2743.797</v>
      </c>
      <c r="H23" s="11">
        <v>2842.2559999999999</v>
      </c>
      <c r="I23" s="11">
        <v>3473.5079999999998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14.759600000000001</v>
      </c>
      <c r="D25" s="11">
        <v>14.697699999999999</v>
      </c>
      <c r="E25" s="11">
        <v>14.098800000000001</v>
      </c>
      <c r="F25" s="11"/>
      <c r="G25" s="11">
        <v>2435.116</v>
      </c>
      <c r="H25" s="11">
        <v>2475.607</v>
      </c>
      <c r="I25" s="11">
        <v>2407.0459999999998</v>
      </c>
      <c r="J25" s="11"/>
    </row>
    <row r="26" spans="2:10">
      <c r="B26" s="13" t="s">
        <v>15</v>
      </c>
      <c r="C26" s="11">
        <v>15.521199999999999</v>
      </c>
      <c r="D26" s="11">
        <v>19.753699999999998</v>
      </c>
      <c r="E26" s="11">
        <v>34.235999999999997</v>
      </c>
      <c r="F26" s="11"/>
      <c r="G26" s="11">
        <v>2560.7579999999998</v>
      </c>
      <c r="H26" s="11">
        <v>3327.212</v>
      </c>
      <c r="I26" s="11">
        <v>5845.0050000000001</v>
      </c>
      <c r="J26" s="11"/>
    </row>
    <row r="27" spans="2:10">
      <c r="B27" s="13" t="s">
        <v>16</v>
      </c>
      <c r="C27" s="11">
        <v>52.975000000000009</v>
      </c>
      <c r="D27" s="11">
        <v>54.669699999999999</v>
      </c>
      <c r="E27" s="11">
        <v>52.746899999999997</v>
      </c>
      <c r="F27" s="11"/>
      <c r="G27" s="11">
        <v>8740.06</v>
      </c>
      <c r="H27" s="11">
        <v>9208.2890000000007</v>
      </c>
      <c r="I27" s="11">
        <v>9005.3169999999991</v>
      </c>
      <c r="J27" s="11"/>
    </row>
    <row r="28" spans="2:10">
      <c r="B28" s="13" t="s">
        <v>17</v>
      </c>
      <c r="C28" s="11">
        <v>12.6454</v>
      </c>
      <c r="D28" s="11">
        <v>9.6483699999999999</v>
      </c>
      <c r="E28" s="11">
        <v>7.1896899999999997</v>
      </c>
      <c r="F28" s="11"/>
      <c r="G28" s="11">
        <v>2086.2939999999999</v>
      </c>
      <c r="H28" s="11">
        <v>1625.124</v>
      </c>
      <c r="I28" s="11">
        <v>1227.4739999999999</v>
      </c>
      <c r="J28" s="11"/>
    </row>
    <row r="29" spans="2:10">
      <c r="B29" s="13" t="s">
        <v>18</v>
      </c>
      <c r="C29" s="11">
        <v>11.7019</v>
      </c>
      <c r="D29" s="11">
        <v>10.330599999999999</v>
      </c>
      <c r="E29" s="11">
        <v>9.879010000000001</v>
      </c>
      <c r="F29" s="11"/>
      <c r="G29" s="11">
        <v>1930.6369999999999</v>
      </c>
      <c r="H29" s="11">
        <v>1740.039</v>
      </c>
      <c r="I29" s="11">
        <v>1686.6130000000001</v>
      </c>
      <c r="J29" s="11"/>
    </row>
    <row r="30" spans="2:10">
      <c r="B30" s="13" t="s">
        <v>19</v>
      </c>
      <c r="C30" s="11">
        <v>24.181699999999999</v>
      </c>
      <c r="D30" s="11">
        <v>23.412500000000001</v>
      </c>
      <c r="E30" s="11">
        <v>24.197399999999998</v>
      </c>
      <c r="F30" s="11"/>
      <c r="G30" s="11">
        <v>3989.607</v>
      </c>
      <c r="H30" s="11">
        <v>3943.4859999999999</v>
      </c>
      <c r="I30" s="11">
        <v>4131.1509999999998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13.7636</v>
      </c>
      <c r="D32" s="11">
        <v>10.7887</v>
      </c>
      <c r="E32" s="11">
        <v>19.462399999999999</v>
      </c>
      <c r="F32" s="11"/>
      <c r="G32" s="11">
        <v>2270.7800000000002</v>
      </c>
      <c r="H32" s="11">
        <v>1817.193</v>
      </c>
      <c r="I32" s="11">
        <v>3322.7530000000002</v>
      </c>
      <c r="J32" s="11"/>
    </row>
    <row r="33" spans="1:10" ht="15" thickBot="1">
      <c r="A33" s="16"/>
      <c r="B33" s="26" t="s">
        <v>22</v>
      </c>
      <c r="C33" s="17">
        <v>56.673099999999998</v>
      </c>
      <c r="D33" s="17">
        <v>51.368400000000001</v>
      </c>
      <c r="E33" s="17">
        <v>60.665599999999998</v>
      </c>
      <c r="F33" s="17"/>
      <c r="G33" s="17">
        <v>9350.1880000000001</v>
      </c>
      <c r="H33" s="17">
        <v>8652.2379999999994</v>
      </c>
      <c r="I33" s="17">
        <v>10357.257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35"/>
  <sheetViews>
    <sheetView workbookViewId="0">
      <selection activeCell="P15" sqref="P15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6.6640625" style="1" bestFit="1" customWidth="1"/>
    <col min="10" max="10" width="0.83203125" style="1" customWidth="1"/>
    <col min="11" max="11" width="10.83203125" style="1"/>
    <col min="12" max="12" width="1.6640625" style="1" customWidth="1"/>
    <col min="13" max="13" width="65" style="1" customWidth="1"/>
    <col min="14" max="16" width="6.33203125" style="1" bestFit="1" customWidth="1"/>
    <col min="17" max="17" width="1" style="1" customWidth="1"/>
    <col min="18" max="20" width="6.33203125" style="1" bestFit="1" customWidth="1"/>
    <col min="21" max="21" width="1" style="1" customWidth="1"/>
    <col min="22" max="16384" width="10.83203125" style="1"/>
  </cols>
  <sheetData>
    <row r="4" spans="1:28">
      <c r="A4" s="2"/>
      <c r="B4" s="59"/>
      <c r="C4" s="59"/>
      <c r="D4" s="59"/>
      <c r="E4" s="59"/>
      <c r="F4" s="59"/>
      <c r="G4" s="59"/>
      <c r="H4" s="59"/>
      <c r="I4" s="59"/>
      <c r="J4" s="59"/>
      <c r="L4" s="2"/>
      <c r="M4" s="59"/>
      <c r="N4" s="59"/>
      <c r="O4" s="59"/>
      <c r="P4" s="59"/>
      <c r="Q4" s="59"/>
      <c r="R4" s="59"/>
      <c r="S4" s="59"/>
      <c r="T4" s="59"/>
      <c r="U4" s="59"/>
    </row>
    <row r="5" spans="1:28">
      <c r="A5" s="2"/>
      <c r="B5" s="31"/>
      <c r="C5" s="31"/>
      <c r="D5" s="31"/>
      <c r="E5" s="31"/>
      <c r="F5" s="31"/>
      <c r="G5" s="31"/>
      <c r="H5" s="31"/>
      <c r="I5" s="31"/>
      <c r="J5" s="31"/>
      <c r="L5" s="2"/>
      <c r="M5" s="31"/>
      <c r="N5" s="31"/>
      <c r="O5" s="31"/>
      <c r="P5" s="31"/>
      <c r="Q5" s="31"/>
      <c r="R5" s="31"/>
      <c r="S5" s="31"/>
      <c r="T5" s="31"/>
      <c r="U5" s="31"/>
    </row>
    <row r="6" spans="1:28">
      <c r="A6" s="2"/>
      <c r="B6" s="31"/>
      <c r="C6" s="31"/>
      <c r="D6" s="31"/>
      <c r="E6" s="31"/>
      <c r="F6" s="31"/>
      <c r="G6" s="31"/>
      <c r="H6" s="31"/>
      <c r="I6" s="31"/>
      <c r="J6" s="31"/>
      <c r="L6" s="2"/>
      <c r="M6" s="31"/>
      <c r="N6" s="31"/>
      <c r="O6" s="31"/>
      <c r="P6" s="31"/>
      <c r="Q6" s="31"/>
      <c r="R6" s="31"/>
      <c r="S6" s="31"/>
      <c r="T6" s="31"/>
      <c r="U6" s="31"/>
    </row>
    <row r="7" spans="1:28">
      <c r="A7" s="2"/>
      <c r="B7" s="31"/>
      <c r="C7" s="31"/>
      <c r="D7" s="31"/>
      <c r="E7" s="31"/>
      <c r="F7" s="31"/>
      <c r="G7" s="31"/>
      <c r="H7" s="31"/>
      <c r="I7" s="31"/>
      <c r="J7" s="31"/>
      <c r="L7" s="2"/>
      <c r="M7" s="31"/>
      <c r="N7" s="31"/>
      <c r="O7" s="31"/>
      <c r="P7" s="31"/>
      <c r="Q7" s="31"/>
      <c r="R7" s="31"/>
      <c r="S7" s="31"/>
      <c r="T7" s="31"/>
      <c r="U7" s="31"/>
    </row>
    <row r="8" spans="1:28">
      <c r="A8" s="2"/>
      <c r="B8" s="31"/>
      <c r="C8" s="31"/>
      <c r="D8" s="31"/>
      <c r="E8" s="31"/>
      <c r="F8" s="31"/>
      <c r="G8" s="31"/>
      <c r="H8" s="31"/>
      <c r="I8" s="31"/>
      <c r="J8" s="31"/>
      <c r="L8" s="2"/>
      <c r="M8" s="31"/>
      <c r="N8" s="31"/>
      <c r="O8" s="31"/>
      <c r="P8" s="31"/>
      <c r="Q8" s="31"/>
      <c r="R8" s="31"/>
      <c r="S8" s="31"/>
      <c r="T8" s="31"/>
      <c r="U8" s="31"/>
    </row>
    <row r="9" spans="1:28" ht="15.75" customHeight="1">
      <c r="A9" s="2"/>
      <c r="B9" s="60" t="s">
        <v>60</v>
      </c>
      <c r="C9" s="60"/>
      <c r="D9" s="60"/>
      <c r="E9" s="60"/>
      <c r="F9" s="60"/>
      <c r="G9" s="60"/>
      <c r="H9" s="60"/>
      <c r="I9" s="60"/>
      <c r="J9" s="60"/>
      <c r="L9" s="2"/>
      <c r="M9" s="60" t="s">
        <v>61</v>
      </c>
      <c r="N9" s="60"/>
      <c r="O9" s="60"/>
      <c r="P9" s="60"/>
      <c r="Q9" s="60"/>
      <c r="R9" s="60"/>
      <c r="S9" s="60"/>
      <c r="T9" s="60"/>
      <c r="U9" s="60"/>
    </row>
    <row r="10" spans="1:28" ht="16.5" customHeight="1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  <c r="L10" s="3"/>
      <c r="M10" s="61" t="s">
        <v>24</v>
      </c>
      <c r="N10" s="61"/>
      <c r="O10" s="61"/>
      <c r="P10" s="61"/>
      <c r="Q10" s="61"/>
      <c r="R10" s="61"/>
      <c r="S10" s="61"/>
      <c r="T10" s="61"/>
      <c r="U10" s="61"/>
    </row>
    <row r="11" spans="1:28" ht="15.75" customHeight="1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M11" s="62" t="s">
        <v>0</v>
      </c>
      <c r="N11" s="64"/>
      <c r="O11" s="64"/>
      <c r="P11" s="64"/>
      <c r="Q11" s="64"/>
      <c r="R11" s="64"/>
      <c r="S11" s="64"/>
      <c r="T11" s="64"/>
      <c r="U11" s="64"/>
    </row>
    <row r="12" spans="1:28" ht="15" customHeight="1">
      <c r="B12" s="62"/>
      <c r="C12" s="65" t="s">
        <v>1</v>
      </c>
      <c r="D12" s="65"/>
      <c r="E12" s="65"/>
      <c r="F12" s="4"/>
      <c r="G12" s="66" t="s">
        <v>2</v>
      </c>
      <c r="H12" s="66"/>
      <c r="I12" s="66"/>
      <c r="J12" s="4"/>
      <c r="M12" s="62"/>
      <c r="N12" s="65" t="s">
        <v>1</v>
      </c>
      <c r="O12" s="65"/>
      <c r="P12" s="65"/>
      <c r="Q12" s="4"/>
      <c r="R12" s="66" t="s">
        <v>2</v>
      </c>
      <c r="S12" s="66"/>
      <c r="T12" s="66"/>
      <c r="U12" s="4"/>
      <c r="Z12" s="22"/>
      <c r="AA12" s="23"/>
      <c r="AB12" s="23"/>
    </row>
    <row r="13" spans="1:28" ht="16.5" customHeight="1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L13" s="5"/>
      <c r="M13" s="63"/>
      <c r="N13" s="20">
        <v>2016</v>
      </c>
      <c r="O13" s="20">
        <v>2018</v>
      </c>
      <c r="P13" s="20">
        <v>2020</v>
      </c>
      <c r="Q13" s="21"/>
      <c r="R13" s="20">
        <v>2016</v>
      </c>
      <c r="S13" s="20">
        <v>2018</v>
      </c>
      <c r="T13" s="20">
        <v>2020</v>
      </c>
      <c r="U13" s="6"/>
      <c r="Z13" s="22"/>
      <c r="AA13" s="23"/>
      <c r="AB13" s="23"/>
    </row>
    <row r="14" spans="1:28" ht="16.5" customHeight="1">
      <c r="B14" s="7" t="s">
        <v>3</v>
      </c>
      <c r="C14" s="8"/>
      <c r="D14" s="8"/>
      <c r="E14" s="8"/>
      <c r="F14" s="9"/>
      <c r="G14" s="8"/>
      <c r="H14" s="8"/>
      <c r="I14" s="8"/>
      <c r="J14" s="9"/>
      <c r="M14" s="7" t="s">
        <v>3</v>
      </c>
      <c r="N14" s="8"/>
      <c r="O14" s="8"/>
      <c r="P14" s="8"/>
      <c r="Q14" s="9"/>
      <c r="R14" s="8"/>
      <c r="S14" s="8"/>
      <c r="T14" s="8"/>
      <c r="U14" s="9"/>
      <c r="Z14" s="22"/>
      <c r="AA14" s="23"/>
      <c r="AB14" s="23"/>
    </row>
    <row r="15" spans="1:28" ht="16.5" customHeight="1">
      <c r="B15" s="10" t="s">
        <v>4</v>
      </c>
      <c r="C15" s="24">
        <v>38.064427999999999</v>
      </c>
      <c r="D15" s="24">
        <v>36.806409000000002</v>
      </c>
      <c r="E15" s="24">
        <v>40.049272000000002</v>
      </c>
      <c r="F15" s="11"/>
      <c r="G15" s="24">
        <v>35.386535000000002</v>
      </c>
      <c r="H15" s="24">
        <v>34.458098999999997</v>
      </c>
      <c r="I15" s="24">
        <v>39.045746999999999</v>
      </c>
      <c r="J15" s="11"/>
      <c r="M15" s="10" t="s">
        <v>4</v>
      </c>
      <c r="N15" s="24">
        <v>60.490902999999996</v>
      </c>
      <c r="O15" s="24">
        <v>57.710529000000001</v>
      </c>
      <c r="P15" s="24">
        <v>56.781438999999999</v>
      </c>
      <c r="Q15" s="24"/>
      <c r="R15" s="24">
        <v>16.834195000000001</v>
      </c>
      <c r="S15" s="24">
        <v>17.432780999999999</v>
      </c>
      <c r="T15" s="24">
        <v>16.607403000000001</v>
      </c>
      <c r="U15" s="11"/>
      <c r="Z15" s="22"/>
      <c r="AA15" s="23"/>
      <c r="AB15" s="23"/>
    </row>
    <row r="16" spans="1:28" ht="16.5" customHeight="1">
      <c r="B16" s="10" t="s">
        <v>5</v>
      </c>
      <c r="C16" s="24">
        <v>33.857824000000001</v>
      </c>
      <c r="D16" s="24">
        <v>32.758659999999999</v>
      </c>
      <c r="E16" s="24">
        <v>33.984516999999997</v>
      </c>
      <c r="F16" s="11"/>
      <c r="G16" s="24">
        <v>31.475873</v>
      </c>
      <c r="H16" s="24">
        <v>30.668603000000001</v>
      </c>
      <c r="I16" s="24">
        <v>33.132958000000002</v>
      </c>
      <c r="J16" s="11"/>
      <c r="M16" s="10" t="s">
        <v>5</v>
      </c>
      <c r="N16" s="24">
        <v>43.118587000000005</v>
      </c>
      <c r="O16" s="24">
        <v>41.467755000000004</v>
      </c>
      <c r="P16" s="24">
        <v>40.1008</v>
      </c>
      <c r="Q16" s="24"/>
      <c r="R16" s="24">
        <v>11.999601</v>
      </c>
      <c r="S16" s="24">
        <v>12.526281000000001</v>
      </c>
      <c r="T16" s="24">
        <v>11.728659</v>
      </c>
      <c r="U16" s="11"/>
      <c r="Y16" s="22"/>
      <c r="Z16" s="25"/>
      <c r="AA16" s="23"/>
      <c r="AB16" s="23"/>
    </row>
    <row r="17" spans="2:28">
      <c r="B17" s="10" t="s">
        <v>6</v>
      </c>
      <c r="C17" s="24">
        <v>4.2066032</v>
      </c>
      <c r="D17" s="24">
        <v>4.0477490999999999</v>
      </c>
      <c r="E17" s="24">
        <v>6.0647551000000002</v>
      </c>
      <c r="F17" s="11"/>
      <c r="G17" s="24">
        <v>3.9106619999999999</v>
      </c>
      <c r="H17" s="24">
        <v>3.7894960000000002</v>
      </c>
      <c r="I17" s="24">
        <v>5.9127890000000001</v>
      </c>
      <c r="J17" s="11"/>
      <c r="M17" s="10" t="s">
        <v>6</v>
      </c>
      <c r="N17" s="24">
        <v>17.372315999999998</v>
      </c>
      <c r="O17" s="24">
        <v>16.242773</v>
      </c>
      <c r="P17" s="24">
        <v>16.68064</v>
      </c>
      <c r="Q17" s="24"/>
      <c r="R17" s="24">
        <v>4.8345940000000001</v>
      </c>
      <c r="S17" s="24">
        <v>4.9065000000000003</v>
      </c>
      <c r="T17" s="24">
        <v>4.8787440000000002</v>
      </c>
      <c r="U17" s="11"/>
      <c r="Y17" s="22"/>
      <c r="Z17" s="25"/>
      <c r="AA17" s="23"/>
      <c r="AB17" s="23"/>
    </row>
    <row r="18" spans="2:28">
      <c r="B18" s="10" t="s">
        <v>7</v>
      </c>
      <c r="C18" s="24">
        <v>23.730559</v>
      </c>
      <c r="D18" s="24">
        <v>24.500684</v>
      </c>
      <c r="E18" s="24">
        <v>21.102536000000001</v>
      </c>
      <c r="F18" s="11"/>
      <c r="G18" s="24">
        <v>22.061077000000001</v>
      </c>
      <c r="H18" s="24">
        <v>22.9375</v>
      </c>
      <c r="I18" s="24">
        <v>20.573764000000001</v>
      </c>
      <c r="J18" s="11"/>
      <c r="M18" s="10" t="s">
        <v>7</v>
      </c>
      <c r="N18" s="24">
        <v>30.342510000000001</v>
      </c>
      <c r="O18" s="24">
        <v>32.428933999999998</v>
      </c>
      <c r="P18" s="24">
        <v>32.348295</v>
      </c>
      <c r="Q18" s="24"/>
      <c r="R18" s="24">
        <v>8.4441079999999999</v>
      </c>
      <c r="S18" s="24">
        <v>9.7958990000000004</v>
      </c>
      <c r="T18" s="24">
        <v>9.4612110000000005</v>
      </c>
      <c r="U18" s="11"/>
      <c r="Y18" s="22"/>
      <c r="Z18" s="25"/>
      <c r="AA18" s="23"/>
      <c r="AB18" s="23"/>
    </row>
    <row r="19" spans="2:28">
      <c r="B19" s="10" t="s">
        <v>8</v>
      </c>
      <c r="C19" s="24">
        <v>9.2715115000000008</v>
      </c>
      <c r="D19" s="24">
        <v>9.9527637000000002</v>
      </c>
      <c r="E19" s="24">
        <v>10.885726</v>
      </c>
      <c r="F19" s="11"/>
      <c r="G19" s="24">
        <v>8.6192460000000004</v>
      </c>
      <c r="H19" s="24">
        <v>9.3177610000000008</v>
      </c>
      <c r="I19" s="24">
        <v>10.612959999999999</v>
      </c>
      <c r="J19" s="11"/>
      <c r="M19" s="10" t="s">
        <v>8</v>
      </c>
      <c r="N19" s="24">
        <v>1.8085326999999998</v>
      </c>
      <c r="O19" s="24">
        <v>1.8594756000000001</v>
      </c>
      <c r="P19" s="24">
        <v>2.1203030000000003</v>
      </c>
      <c r="Q19" s="24"/>
      <c r="R19" s="24">
        <v>0.50330200000000003</v>
      </c>
      <c r="S19" s="24">
        <v>0.561697</v>
      </c>
      <c r="T19" s="24">
        <v>0.62014499999999995</v>
      </c>
      <c r="U19" s="11"/>
      <c r="Y19" s="22"/>
      <c r="Z19" s="25"/>
      <c r="AA19" s="23"/>
      <c r="AB19" s="23"/>
    </row>
    <row r="20" spans="2:28">
      <c r="B20" s="10" t="s">
        <v>9</v>
      </c>
      <c r="C20" s="24">
        <v>28.933502000000001</v>
      </c>
      <c r="D20" s="24">
        <v>28.740144000000001</v>
      </c>
      <c r="E20" s="24">
        <v>27.962467000000004</v>
      </c>
      <c r="F20" s="11"/>
      <c r="G20" s="24">
        <v>26.897984000000001</v>
      </c>
      <c r="H20" s="24">
        <v>26.906475</v>
      </c>
      <c r="I20" s="24">
        <v>27.261804000000001</v>
      </c>
      <c r="J20" s="11"/>
      <c r="M20" s="10" t="s">
        <v>9</v>
      </c>
      <c r="N20" s="24">
        <v>7.3580543</v>
      </c>
      <c r="O20" s="24">
        <v>8.0010612999999999</v>
      </c>
      <c r="P20" s="24">
        <v>8.7499623</v>
      </c>
      <c r="Q20" s="24"/>
      <c r="R20" s="24">
        <v>2.047695</v>
      </c>
      <c r="S20" s="24">
        <v>2.416903</v>
      </c>
      <c r="T20" s="24">
        <v>2.5591840000000001</v>
      </c>
      <c r="U20" s="11"/>
      <c r="Y20" s="22"/>
      <c r="Z20" s="25"/>
      <c r="AA20" s="23"/>
      <c r="AB20" s="23"/>
    </row>
    <row r="21" spans="2:28">
      <c r="B21" s="12" t="s">
        <v>10</v>
      </c>
      <c r="J21" s="11"/>
      <c r="M21" s="12" t="s">
        <v>10</v>
      </c>
      <c r="U21" s="11"/>
      <c r="Y21" s="22"/>
      <c r="Z21" s="25"/>
      <c r="AA21" s="23"/>
      <c r="AB21" s="23"/>
    </row>
    <row r="22" spans="2:28">
      <c r="B22" s="13" t="s">
        <v>11</v>
      </c>
      <c r="C22" s="24">
        <v>61.794986999999999</v>
      </c>
      <c r="D22" s="24">
        <v>61.307093000000002</v>
      </c>
      <c r="E22" s="24">
        <v>61.151807000000005</v>
      </c>
      <c r="F22" s="11"/>
      <c r="G22" s="24">
        <v>57.447611999999999</v>
      </c>
      <c r="H22" s="24">
        <v>57.395598999999997</v>
      </c>
      <c r="I22" s="24">
        <v>59.619511000000003</v>
      </c>
      <c r="J22" s="11"/>
      <c r="M22" s="13" t="s">
        <v>11</v>
      </c>
      <c r="N22" s="24">
        <v>90.833412999999993</v>
      </c>
      <c r="O22" s="24">
        <v>90.139462999999992</v>
      </c>
      <c r="P22" s="24">
        <v>89.129734999999997</v>
      </c>
      <c r="Q22" s="24"/>
      <c r="R22" s="24">
        <v>25.278303000000001</v>
      </c>
      <c r="S22" s="24">
        <v>27.228680000000001</v>
      </c>
      <c r="T22" s="24">
        <v>26.068614</v>
      </c>
      <c r="U22" s="11"/>
      <c r="Y22" s="22"/>
      <c r="Z22" s="25"/>
      <c r="AA22" s="23"/>
      <c r="AB22" s="23"/>
    </row>
    <row r="23" spans="2:28">
      <c r="B23" s="13" t="s">
        <v>12</v>
      </c>
      <c r="C23" s="24">
        <v>13.51261</v>
      </c>
      <c r="D23" s="24">
        <v>13.641701000000001</v>
      </c>
      <c r="E23" s="24">
        <v>16.647086000000002</v>
      </c>
      <c r="F23" s="11"/>
      <c r="G23" s="24">
        <v>12.561977000000001</v>
      </c>
      <c r="H23" s="24">
        <v>12.771338</v>
      </c>
      <c r="I23" s="24">
        <v>16.229956000000001</v>
      </c>
      <c r="J23" s="11"/>
      <c r="M23" s="13" t="s">
        <v>12</v>
      </c>
      <c r="N23" s="24">
        <v>41.63109</v>
      </c>
      <c r="O23" s="24">
        <v>40.340483999999996</v>
      </c>
      <c r="P23" s="24">
        <v>44.177264000000001</v>
      </c>
      <c r="Q23" s="24"/>
      <c r="R23" s="24">
        <v>11.585641000000001</v>
      </c>
      <c r="S23" s="24">
        <v>12.185763</v>
      </c>
      <c r="T23" s="24">
        <v>12.920940999999999</v>
      </c>
      <c r="U23" s="11"/>
      <c r="Y23" s="22"/>
      <c r="Z23" s="25"/>
      <c r="AA23" s="23"/>
      <c r="AB23" s="23"/>
    </row>
    <row r="24" spans="2:28">
      <c r="B24" s="14" t="s">
        <v>13</v>
      </c>
      <c r="J24" s="11"/>
      <c r="M24" s="14" t="s">
        <v>13</v>
      </c>
      <c r="U24" s="11"/>
      <c r="Y24" s="22"/>
      <c r="Z24" s="25"/>
      <c r="AA24" s="23"/>
      <c r="AB24" s="23"/>
    </row>
    <row r="25" spans="2:28">
      <c r="B25" s="15" t="s">
        <v>14</v>
      </c>
      <c r="C25" s="24">
        <v>14.801464000000001</v>
      </c>
      <c r="D25" s="24">
        <v>15.050645000000001</v>
      </c>
      <c r="E25" s="24">
        <v>15.552353</v>
      </c>
      <c r="F25" s="11"/>
      <c r="G25" s="24">
        <v>13.760158000000001</v>
      </c>
      <c r="H25" s="24">
        <v>14.090389</v>
      </c>
      <c r="I25" s="24">
        <v>15.162654</v>
      </c>
      <c r="J25" s="11"/>
      <c r="M25" s="15" t="s">
        <v>14</v>
      </c>
      <c r="N25" s="24">
        <v>30.652708000000001</v>
      </c>
      <c r="O25" s="24">
        <v>31.199966</v>
      </c>
      <c r="P25" s="24">
        <v>31.495889999999999</v>
      </c>
      <c r="Q25" s="24"/>
      <c r="R25" s="24">
        <v>8.5304339999999996</v>
      </c>
      <c r="S25" s="24">
        <v>9.4246610000000004</v>
      </c>
      <c r="T25" s="24">
        <v>9.2119</v>
      </c>
      <c r="U25" s="11"/>
      <c r="Y25" s="22"/>
      <c r="Z25" s="25"/>
      <c r="AA25" s="23"/>
      <c r="AB25" s="23"/>
    </row>
    <row r="26" spans="2:28">
      <c r="B26" s="13" t="s">
        <v>15</v>
      </c>
      <c r="C26" s="24">
        <v>16.257047999999998</v>
      </c>
      <c r="D26" s="24">
        <v>16.982475000000001</v>
      </c>
      <c r="E26" s="24">
        <v>27.432994999999998</v>
      </c>
      <c r="F26" s="11"/>
      <c r="G26" s="24">
        <v>15.113339</v>
      </c>
      <c r="H26" s="24">
        <v>15.898965</v>
      </c>
      <c r="I26" s="24">
        <v>26.7456</v>
      </c>
      <c r="J26" s="11"/>
      <c r="M26" s="13" t="s">
        <v>15</v>
      </c>
      <c r="N26" s="24">
        <v>13.199164</v>
      </c>
      <c r="O26" s="24">
        <v>13.746931000000002</v>
      </c>
      <c r="P26" s="24">
        <v>30.543635000000002</v>
      </c>
      <c r="Q26" s="24"/>
      <c r="R26" s="24">
        <v>3.673235</v>
      </c>
      <c r="S26" s="24">
        <v>4.1525740000000004</v>
      </c>
      <c r="T26" s="24">
        <v>8.9333849999999995</v>
      </c>
      <c r="U26" s="11"/>
      <c r="Y26" s="22"/>
      <c r="Z26" s="25"/>
      <c r="AA26" s="23"/>
      <c r="AB26" s="23"/>
    </row>
    <row r="27" spans="2:28">
      <c r="B27" s="13" t="s">
        <v>16</v>
      </c>
      <c r="C27" s="24">
        <v>46.618223</v>
      </c>
      <c r="D27" s="24">
        <v>45.675196</v>
      </c>
      <c r="E27" s="24">
        <v>45.332515000000001</v>
      </c>
      <c r="F27" s="11"/>
      <c r="G27" s="24">
        <v>43.338557000000002</v>
      </c>
      <c r="H27" s="24">
        <v>42.761043000000001</v>
      </c>
      <c r="I27" s="24">
        <v>44.196607</v>
      </c>
      <c r="J27" s="11"/>
      <c r="M27" s="13" t="s">
        <v>16</v>
      </c>
      <c r="N27" s="24">
        <v>79.157226000000009</v>
      </c>
      <c r="O27" s="24">
        <v>77.597301000000002</v>
      </c>
      <c r="P27" s="24">
        <v>74.432276999999999</v>
      </c>
      <c r="Q27" s="24"/>
      <c r="R27" s="24">
        <v>22.028901999999999</v>
      </c>
      <c r="S27" s="24">
        <v>23.440034000000001</v>
      </c>
      <c r="T27" s="24">
        <v>21.769909999999999</v>
      </c>
      <c r="U27" s="11"/>
      <c r="Y27" s="22"/>
      <c r="Z27" s="25"/>
      <c r="AA27" s="23"/>
      <c r="AB27" s="23"/>
    </row>
    <row r="28" spans="2:28">
      <c r="B28" s="13" t="s">
        <v>17</v>
      </c>
      <c r="C28" s="24">
        <v>9.1705690000000004</v>
      </c>
      <c r="D28" s="24">
        <v>8.5389511999999996</v>
      </c>
      <c r="E28" s="24">
        <v>7.0559947999999997</v>
      </c>
      <c r="F28" s="11"/>
      <c r="G28" s="24">
        <v>8.5254049999999992</v>
      </c>
      <c r="H28" s="24">
        <v>7.9941519999999997</v>
      </c>
      <c r="I28" s="24">
        <v>6.8791909999999996</v>
      </c>
      <c r="J28" s="11"/>
      <c r="M28" s="13" t="s">
        <v>17</v>
      </c>
      <c r="N28" s="24">
        <v>21.355244000000003</v>
      </c>
      <c r="O28" s="24">
        <v>18.627320999999998</v>
      </c>
      <c r="P28" s="24">
        <v>16.871299</v>
      </c>
      <c r="Q28" s="24"/>
      <c r="R28" s="24">
        <v>5.9430149999999999</v>
      </c>
      <c r="S28" s="24">
        <v>5.6268070000000003</v>
      </c>
      <c r="T28" s="24">
        <v>4.9345080000000001</v>
      </c>
      <c r="U28" s="11"/>
      <c r="Y28" s="22"/>
      <c r="Z28" s="25"/>
      <c r="AA28" s="23"/>
      <c r="AB28" s="23"/>
    </row>
    <row r="29" spans="2:28">
      <c r="B29" s="13" t="s">
        <v>18</v>
      </c>
      <c r="C29" s="24">
        <v>9.0715293999999993</v>
      </c>
      <c r="D29" s="24">
        <v>9.1778671000000003</v>
      </c>
      <c r="E29" s="24">
        <v>8.4671319999999994</v>
      </c>
      <c r="F29" s="11"/>
      <c r="G29" s="24">
        <v>8.4333329999999993</v>
      </c>
      <c r="H29" s="24">
        <v>8.5923040000000004</v>
      </c>
      <c r="I29" s="24">
        <v>8.2549689999999991</v>
      </c>
      <c r="J29" s="11"/>
      <c r="M29" s="13" t="s">
        <v>18</v>
      </c>
      <c r="N29" s="24">
        <v>52.863568000000008</v>
      </c>
      <c r="O29" s="24">
        <v>51.914773999999994</v>
      </c>
      <c r="P29" s="24">
        <v>49.472594000000001</v>
      </c>
      <c r="Q29" s="24"/>
      <c r="R29" s="24">
        <v>14.711561</v>
      </c>
      <c r="S29" s="24">
        <v>15.682041</v>
      </c>
      <c r="T29" s="24">
        <v>14.469716</v>
      </c>
      <c r="U29" s="11"/>
      <c r="Y29" s="22"/>
      <c r="Z29" s="25"/>
      <c r="AA29" s="23"/>
      <c r="AB29" s="23"/>
    </row>
    <row r="30" spans="2:28">
      <c r="B30" s="13" t="s">
        <v>19</v>
      </c>
      <c r="C30" s="24">
        <v>20.101748999999998</v>
      </c>
      <c r="D30" s="24">
        <v>20.1159</v>
      </c>
      <c r="E30" s="24">
        <v>20.703205000000001</v>
      </c>
      <c r="F30" s="11"/>
      <c r="G30" s="24">
        <v>18.687559</v>
      </c>
      <c r="H30" s="24">
        <v>18.832471999999999</v>
      </c>
      <c r="I30" s="24">
        <v>20.184439999999999</v>
      </c>
      <c r="J30" s="11"/>
      <c r="M30" s="13" t="s">
        <v>19</v>
      </c>
      <c r="N30" s="24">
        <v>27.930055999999997</v>
      </c>
      <c r="O30" s="24">
        <v>28.778530000000003</v>
      </c>
      <c r="P30" s="24">
        <v>28.671472999999999</v>
      </c>
      <c r="Q30" s="24"/>
      <c r="R30" s="24">
        <v>7.7727389999999996</v>
      </c>
      <c r="S30" s="24">
        <v>8.6932109999999998</v>
      </c>
      <c r="T30" s="24">
        <v>8.3858160000000002</v>
      </c>
      <c r="U30" s="11"/>
      <c r="Y30" s="22"/>
      <c r="Z30" s="25"/>
      <c r="AA30" s="23"/>
      <c r="AB30" s="23"/>
    </row>
    <row r="31" spans="2:28">
      <c r="B31" s="7" t="s">
        <v>20</v>
      </c>
      <c r="J31" s="11"/>
      <c r="M31" s="7" t="s">
        <v>20</v>
      </c>
      <c r="U31" s="11"/>
      <c r="Y31" s="22"/>
      <c r="Z31" s="25"/>
      <c r="AA31" s="23"/>
      <c r="AB31" s="23"/>
    </row>
    <row r="32" spans="2:28">
      <c r="B32" s="15" t="s">
        <v>21</v>
      </c>
      <c r="C32" s="24">
        <v>11.231178999999999</v>
      </c>
      <c r="D32" s="24">
        <v>10.44434</v>
      </c>
      <c r="E32" s="24">
        <v>14.938668</v>
      </c>
      <c r="F32" s="11"/>
      <c r="G32" s="24">
        <v>10.441048</v>
      </c>
      <c r="H32" s="24">
        <v>9.7779740000000004</v>
      </c>
      <c r="I32" s="24">
        <v>14.564346</v>
      </c>
      <c r="J32" s="11"/>
      <c r="M32" s="15" t="s">
        <v>21</v>
      </c>
      <c r="N32" s="24">
        <v>26.999569000000001</v>
      </c>
      <c r="O32" s="24">
        <v>25.022842000000001</v>
      </c>
      <c r="P32" s="24">
        <v>24.932583999999999</v>
      </c>
      <c r="Q32" s="24"/>
      <c r="R32" s="24">
        <v>7.5137910000000003</v>
      </c>
      <c r="S32" s="24">
        <v>7.5587200000000001</v>
      </c>
      <c r="T32" s="24">
        <v>7.292268</v>
      </c>
      <c r="U32" s="11"/>
    </row>
    <row r="33" spans="1:21" ht="15" thickBot="1">
      <c r="A33" s="16"/>
      <c r="B33" s="26" t="s">
        <v>22</v>
      </c>
      <c r="C33" s="17">
        <v>47.335938999999996</v>
      </c>
      <c r="D33" s="17">
        <v>46.759172</v>
      </c>
      <c r="E33" s="17">
        <v>50.934998</v>
      </c>
      <c r="F33" s="17"/>
      <c r="G33" s="17">
        <v>44.005780999999999</v>
      </c>
      <c r="H33" s="17">
        <v>43.775860000000002</v>
      </c>
      <c r="I33" s="17">
        <v>49.658707</v>
      </c>
      <c r="J33" s="17"/>
      <c r="L33" s="16"/>
      <c r="M33" s="26" t="s">
        <v>22</v>
      </c>
      <c r="N33" s="17">
        <v>62.299436</v>
      </c>
      <c r="O33" s="17">
        <v>59.570003999999997</v>
      </c>
      <c r="P33" s="17">
        <v>58.901741999999999</v>
      </c>
      <c r="Q33" s="17"/>
      <c r="R33" s="17">
        <v>17.337496999999999</v>
      </c>
      <c r="S33" s="17">
        <v>17.994478000000001</v>
      </c>
      <c r="T33" s="17">
        <v>17.227547999999999</v>
      </c>
      <c r="U33" s="17"/>
    </row>
    <row r="34" spans="1:21" ht="15" thickTop="1">
      <c r="B34" s="18" t="s">
        <v>25</v>
      </c>
      <c r="M34" s="18" t="s">
        <v>25</v>
      </c>
    </row>
    <row r="35" spans="1:21">
      <c r="B35" s="18" t="s">
        <v>26</v>
      </c>
      <c r="M35" s="18" t="s">
        <v>26</v>
      </c>
    </row>
  </sheetData>
  <mergeCells count="14">
    <mergeCell ref="M4:U4"/>
    <mergeCell ref="M9:U9"/>
    <mergeCell ref="M10:U10"/>
    <mergeCell ref="M11:M13"/>
    <mergeCell ref="N11:U11"/>
    <mergeCell ref="N12:P12"/>
    <mergeCell ref="R12:T12"/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workbookViewId="0">
      <selection activeCell="P28" sqref="P28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1640625" style="1" customWidth="1"/>
    <col min="10" max="10" width="0.83203125" style="1" customWidth="1"/>
    <col min="11" max="16384" width="10.83203125" style="1"/>
  </cols>
  <sheetData>
    <row r="4" spans="1:10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0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0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0" ht="15">
      <c r="A9" s="2"/>
      <c r="B9" s="60" t="s">
        <v>41</v>
      </c>
      <c r="C9" s="60"/>
      <c r="D9" s="60"/>
      <c r="E9" s="60"/>
      <c r="F9" s="60"/>
      <c r="G9" s="60"/>
      <c r="H9" s="60"/>
      <c r="I9" s="60"/>
      <c r="J9" s="60"/>
    </row>
    <row r="10" spans="1:10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0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</row>
    <row r="12" spans="1:10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</row>
    <row r="13" spans="1:10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</row>
    <row r="14" spans="1:10">
      <c r="B14" s="7" t="s">
        <v>3</v>
      </c>
      <c r="C14" s="8"/>
      <c r="D14" s="8"/>
      <c r="E14" s="8"/>
      <c r="F14" s="9"/>
      <c r="G14" s="8"/>
      <c r="H14" s="8"/>
      <c r="I14" s="8"/>
      <c r="J14" s="9"/>
    </row>
    <row r="15" spans="1:10">
      <c r="B15" s="10" t="s">
        <v>4</v>
      </c>
      <c r="C15" s="11">
        <v>54.162500000000001</v>
      </c>
      <c r="D15" s="11">
        <v>46.211500000000001</v>
      </c>
      <c r="E15" s="11">
        <v>44.509300000000003</v>
      </c>
      <c r="F15" s="11"/>
      <c r="G15" s="11">
        <v>2429.152</v>
      </c>
      <c r="H15" s="11">
        <v>2153.1869999999999</v>
      </c>
      <c r="I15" s="11">
        <v>2133.721</v>
      </c>
      <c r="J15" s="11"/>
    </row>
    <row r="16" spans="1:10">
      <c r="B16" s="10" t="s">
        <v>5</v>
      </c>
      <c r="C16" s="11">
        <v>45.853899999999996</v>
      </c>
      <c r="D16" s="11">
        <v>40.895800000000001</v>
      </c>
      <c r="E16" s="11">
        <v>36.921500000000002</v>
      </c>
      <c r="F16" s="11"/>
      <c r="G16" s="11">
        <v>2056.5160000000001</v>
      </c>
      <c r="H16" s="11">
        <v>1905.5039999999999</v>
      </c>
      <c r="I16" s="11">
        <v>1769.972</v>
      </c>
      <c r="J16" s="11"/>
    </row>
    <row r="17" spans="2:10">
      <c r="B17" s="10" t="s">
        <v>6</v>
      </c>
      <c r="C17" s="11">
        <v>8.3086199999999995</v>
      </c>
      <c r="D17" s="11">
        <v>5.3157500000000004</v>
      </c>
      <c r="E17" s="11">
        <v>7.5877799999999995</v>
      </c>
      <c r="F17" s="11"/>
      <c r="G17" s="11">
        <v>372.63600000000002</v>
      </c>
      <c r="H17" s="11">
        <v>247.68299999999999</v>
      </c>
      <c r="I17" s="11">
        <v>363.74900000000002</v>
      </c>
      <c r="J17" s="11"/>
    </row>
    <row r="18" spans="2:10">
      <c r="B18" s="10" t="s">
        <v>7</v>
      </c>
      <c r="C18" s="11">
        <v>27.8263</v>
      </c>
      <c r="D18" s="11">
        <v>32.932600000000001</v>
      </c>
      <c r="E18" s="11">
        <v>33.859400000000001</v>
      </c>
      <c r="F18" s="11"/>
      <c r="G18" s="11">
        <v>1247.989</v>
      </c>
      <c r="H18" s="11">
        <v>1534.4649999999999</v>
      </c>
      <c r="I18" s="11">
        <v>1623.18</v>
      </c>
      <c r="J18" s="11"/>
    </row>
    <row r="19" spans="2:10">
      <c r="B19" s="10" t="s">
        <v>8</v>
      </c>
      <c r="C19" s="11">
        <v>4.9567100000000002</v>
      </c>
      <c r="D19" s="11">
        <v>5.2572700000000001</v>
      </c>
      <c r="E19" s="11">
        <v>5.3358299999999996</v>
      </c>
      <c r="F19" s="11"/>
      <c r="G19" s="11">
        <v>222.30500000000001</v>
      </c>
      <c r="H19" s="11">
        <v>244.958</v>
      </c>
      <c r="I19" s="11">
        <v>255.79300000000001</v>
      </c>
      <c r="J19" s="11"/>
    </row>
    <row r="20" spans="2:10">
      <c r="B20" s="10" t="s">
        <v>9</v>
      </c>
      <c r="C20" s="11">
        <v>13.054499999999999</v>
      </c>
      <c r="D20" s="11">
        <v>15.598699999999999</v>
      </c>
      <c r="E20" s="11">
        <v>16.295500000000001</v>
      </c>
      <c r="F20" s="11"/>
      <c r="G20" s="11">
        <v>585.48699999999997</v>
      </c>
      <c r="H20" s="11">
        <v>726.80700000000002</v>
      </c>
      <c r="I20" s="11">
        <v>781.18399999999997</v>
      </c>
      <c r="J20" s="11"/>
    </row>
    <row r="21" spans="2:10">
      <c r="B21" s="12" t="s">
        <v>10</v>
      </c>
      <c r="C21" s="11"/>
      <c r="E21" s="11"/>
      <c r="F21" s="11"/>
      <c r="G21" s="11"/>
      <c r="I21" s="11"/>
      <c r="J21" s="11"/>
    </row>
    <row r="22" spans="2:10">
      <c r="B22" s="13" t="s">
        <v>11</v>
      </c>
      <c r="C22" s="11">
        <v>81.988799999999998</v>
      </c>
      <c r="D22" s="11">
        <v>79.144099999999995</v>
      </c>
      <c r="E22" s="11">
        <v>78.368700000000004</v>
      </c>
      <c r="F22" s="11"/>
      <c r="G22" s="11">
        <v>3677.1410000000001</v>
      </c>
      <c r="H22" s="11">
        <v>3687.652</v>
      </c>
      <c r="I22" s="11">
        <v>3756.9009999999998</v>
      </c>
      <c r="J22" s="11"/>
    </row>
    <row r="23" spans="2:10">
      <c r="B23" s="13" t="s">
        <v>12</v>
      </c>
      <c r="C23" s="11">
        <v>30.725200000000001</v>
      </c>
      <c r="D23" s="11">
        <v>24.486899999999999</v>
      </c>
      <c r="E23" s="11">
        <v>30.427900000000001</v>
      </c>
      <c r="F23" s="11"/>
      <c r="G23" s="11">
        <v>1378.0029999999999</v>
      </c>
      <c r="H23" s="11">
        <v>1140.9490000000001</v>
      </c>
      <c r="I23" s="11">
        <v>1458.675</v>
      </c>
      <c r="J23" s="11"/>
    </row>
    <row r="24" spans="2:10">
      <c r="B24" s="14" t="s">
        <v>13</v>
      </c>
      <c r="C24" s="11"/>
      <c r="E24" s="11"/>
      <c r="F24" s="11"/>
      <c r="G24" s="11"/>
      <c r="I24" s="11"/>
      <c r="J24" s="11"/>
    </row>
    <row r="25" spans="2:10">
      <c r="B25" s="15" t="s">
        <v>14</v>
      </c>
      <c r="C25" s="11">
        <v>28.427999999999997</v>
      </c>
      <c r="D25" s="11">
        <v>27.029900000000001</v>
      </c>
      <c r="E25" s="11">
        <v>29.405199999999997</v>
      </c>
      <c r="F25" s="11"/>
      <c r="G25" s="11">
        <v>1274.9770000000001</v>
      </c>
      <c r="H25" s="11">
        <v>1259.4380000000001</v>
      </c>
      <c r="I25" s="11">
        <v>1409.6510000000001</v>
      </c>
      <c r="J25" s="11"/>
    </row>
    <row r="26" spans="2:10">
      <c r="B26" s="13" t="s">
        <v>15</v>
      </c>
      <c r="C26" s="11">
        <v>22.777799999999999</v>
      </c>
      <c r="D26" s="11">
        <v>21.194399999999998</v>
      </c>
      <c r="E26" s="11">
        <v>38.655099999999997</v>
      </c>
      <c r="F26" s="11"/>
      <c r="G26" s="11">
        <v>1021.567</v>
      </c>
      <c r="H26" s="11">
        <v>987.53399999999999</v>
      </c>
      <c r="I26" s="11">
        <v>1853.078</v>
      </c>
      <c r="J26" s="11"/>
    </row>
    <row r="27" spans="2:10">
      <c r="B27" s="13" t="s">
        <v>16</v>
      </c>
      <c r="C27" s="11">
        <v>69.943599999999989</v>
      </c>
      <c r="D27" s="11">
        <v>66.995699999999999</v>
      </c>
      <c r="E27" s="11">
        <v>64.278599999999997</v>
      </c>
      <c r="F27" s="11"/>
      <c r="G27" s="11">
        <v>3136.922</v>
      </c>
      <c r="H27" s="11">
        <v>3121.607</v>
      </c>
      <c r="I27" s="11">
        <v>3081.4380000000001</v>
      </c>
      <c r="J27" s="11"/>
    </row>
    <row r="28" spans="2:10">
      <c r="B28" s="13" t="s">
        <v>17</v>
      </c>
      <c r="C28" s="11">
        <v>14.811499999999999</v>
      </c>
      <c r="D28" s="11">
        <v>12.686800000000002</v>
      </c>
      <c r="E28" s="11">
        <v>11.607699999999999</v>
      </c>
      <c r="F28" s="11"/>
      <c r="G28" s="11">
        <v>664.28700000000003</v>
      </c>
      <c r="H28" s="11">
        <v>591.13099999999997</v>
      </c>
      <c r="I28" s="11">
        <v>556.45799999999997</v>
      </c>
      <c r="J28" s="11"/>
    </row>
    <row r="29" spans="2:10">
      <c r="B29" s="13" t="s">
        <v>18</v>
      </c>
      <c r="C29" s="11">
        <v>24.473300000000002</v>
      </c>
      <c r="D29" s="11">
        <v>17.671999999999997</v>
      </c>
      <c r="E29" s="11">
        <v>16.915900000000001</v>
      </c>
      <c r="F29" s="11"/>
      <c r="G29" s="11">
        <v>1097.6089999999999</v>
      </c>
      <c r="H29" s="11">
        <v>823.41200000000003</v>
      </c>
      <c r="I29" s="11">
        <v>810.92600000000004</v>
      </c>
      <c r="J29" s="11"/>
    </row>
    <row r="30" spans="2:10">
      <c r="B30" s="13" t="s">
        <v>19</v>
      </c>
      <c r="C30" s="11">
        <v>27.772000000000002</v>
      </c>
      <c r="D30" s="11">
        <v>22.8123</v>
      </c>
      <c r="E30" s="11">
        <v>23.3338</v>
      </c>
      <c r="F30" s="11"/>
      <c r="G30" s="11">
        <v>1245.557</v>
      </c>
      <c r="H30" s="11">
        <v>1062.9179999999999</v>
      </c>
      <c r="I30" s="11">
        <v>1118.5920000000001</v>
      </c>
      <c r="J30" s="11"/>
    </row>
    <row r="31" spans="2:10">
      <c r="B31" s="7" t="s">
        <v>20</v>
      </c>
      <c r="C31" s="11"/>
      <c r="E31" s="11"/>
      <c r="F31" s="11"/>
      <c r="G31" s="11"/>
      <c r="I31" s="11"/>
      <c r="J31" s="11"/>
    </row>
    <row r="32" spans="2:10">
      <c r="B32" s="15" t="s">
        <v>21</v>
      </c>
      <c r="C32" s="11">
        <v>16.9956</v>
      </c>
      <c r="D32" s="11">
        <v>12.781699999999999</v>
      </c>
      <c r="E32" s="11">
        <v>14.4922</v>
      </c>
      <c r="F32" s="11"/>
      <c r="G32" s="11">
        <v>762.24199999999996</v>
      </c>
      <c r="H32" s="11">
        <v>595.55100000000004</v>
      </c>
      <c r="I32" s="11">
        <v>694.73599999999999</v>
      </c>
      <c r="J32" s="11"/>
    </row>
    <row r="33" spans="1:10" ht="15" thickBot="1">
      <c r="A33" s="16"/>
      <c r="B33" s="26" t="s">
        <v>22</v>
      </c>
      <c r="C33" s="17">
        <v>59.119200000000006</v>
      </c>
      <c r="D33" s="17">
        <v>51.468800000000002</v>
      </c>
      <c r="E33" s="17">
        <v>49.845099999999995</v>
      </c>
      <c r="F33" s="17"/>
      <c r="G33" s="17">
        <v>2651.4569999999999</v>
      </c>
      <c r="H33" s="17">
        <v>2398.145</v>
      </c>
      <c r="I33" s="17">
        <v>2389.5140000000001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B31" sqref="B31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8.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48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46.680300000000003</v>
      </c>
      <c r="D15" s="11">
        <v>48.545400000000001</v>
      </c>
      <c r="E15" s="11">
        <v>50.945799999999998</v>
      </c>
      <c r="F15" s="11"/>
      <c r="G15" s="29">
        <v>894.21500000000003</v>
      </c>
      <c r="H15" s="29">
        <v>952.85699999999997</v>
      </c>
      <c r="I15" s="29">
        <v>1006.726</v>
      </c>
      <c r="J15" s="11"/>
      <c r="Q15" s="22"/>
      <c r="R15" s="23"/>
      <c r="S15" s="23"/>
    </row>
    <row r="16" spans="1:19">
      <c r="B16" s="10" t="s">
        <v>5</v>
      </c>
      <c r="C16" s="11">
        <v>41.580600000000004</v>
      </c>
      <c r="D16" s="11">
        <v>42.374899999999997</v>
      </c>
      <c r="E16" s="11">
        <v>42.519300000000001</v>
      </c>
      <c r="F16" s="11"/>
      <c r="G16" s="29">
        <v>796.53700000000003</v>
      </c>
      <c r="H16" s="29">
        <v>831.76199999999994</v>
      </c>
      <c r="I16" s="29">
        <v>840.21299999999997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5.0996699999999997</v>
      </c>
      <c r="D17" s="11">
        <v>6.1705000000000005</v>
      </c>
      <c r="E17" s="11">
        <v>8.4264599999999987</v>
      </c>
      <c r="F17" s="11"/>
      <c r="G17" s="29">
        <v>97.677999999999997</v>
      </c>
      <c r="H17" s="29">
        <v>121.095</v>
      </c>
      <c r="I17" s="29">
        <v>166.51300000000001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26.342399999999998</v>
      </c>
      <c r="D18" s="11">
        <v>28.813199999999998</v>
      </c>
      <c r="E18" s="11">
        <v>23.712299999999999</v>
      </c>
      <c r="F18" s="11"/>
      <c r="G18" s="29">
        <v>504.74400000000003</v>
      </c>
      <c r="H18" s="29">
        <v>565.60799999999995</v>
      </c>
      <c r="I18" s="29">
        <v>468.57299999999998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7.0707900000000006</v>
      </c>
      <c r="D19" s="11">
        <v>5.8902799999999997</v>
      </c>
      <c r="E19" s="11">
        <v>9.1016399999999997</v>
      </c>
      <c r="F19" s="11"/>
      <c r="G19" s="29">
        <v>135.47800000000001</v>
      </c>
      <c r="H19" s="29">
        <v>115.611</v>
      </c>
      <c r="I19" s="29">
        <v>179.85499999999999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19.906600000000001</v>
      </c>
      <c r="D20" s="11">
        <v>16.751100000000001</v>
      </c>
      <c r="E20" s="11">
        <v>16.240199999999998</v>
      </c>
      <c r="F20" s="11"/>
      <c r="G20" s="29">
        <v>381.34199999999998</v>
      </c>
      <c r="H20" s="29">
        <v>328.791</v>
      </c>
      <c r="I20" s="29">
        <v>320.91899999999998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73.0227</v>
      </c>
      <c r="D22" s="11">
        <v>77.358599999999996</v>
      </c>
      <c r="E22" s="11">
        <v>74.658100000000005</v>
      </c>
      <c r="F22" s="11"/>
      <c r="G22" s="29">
        <v>1398.9590000000001</v>
      </c>
      <c r="H22" s="29">
        <v>1518.4649999999999</v>
      </c>
      <c r="I22" s="29">
        <v>1475.299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18.8489</v>
      </c>
      <c r="D23" s="11">
        <v>22.0154</v>
      </c>
      <c r="E23" s="11">
        <v>23.880000000000003</v>
      </c>
      <c r="F23" s="11"/>
      <c r="G23" s="29">
        <v>361.11099999999999</v>
      </c>
      <c r="H23" s="29">
        <v>432.14100000000002</v>
      </c>
      <c r="I23" s="29">
        <v>471.88600000000002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17.463100000000001</v>
      </c>
      <c r="D25" s="11">
        <v>19.3215</v>
      </c>
      <c r="E25" s="11">
        <v>17.703499999999998</v>
      </c>
      <c r="F25" s="11"/>
      <c r="G25" s="29">
        <v>334.54899999999998</v>
      </c>
      <c r="H25" s="29">
        <v>379.245</v>
      </c>
      <c r="I25" s="29">
        <v>349.834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15.0428</v>
      </c>
      <c r="D26" s="11">
        <v>16.813200000000002</v>
      </c>
      <c r="E26" s="11">
        <v>31.772400000000001</v>
      </c>
      <c r="F26" s="11"/>
      <c r="G26" s="29">
        <v>288.22699999999998</v>
      </c>
      <c r="H26" s="29">
        <v>330.02199999999999</v>
      </c>
      <c r="I26" s="29">
        <v>627.846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61.877899999999997</v>
      </c>
      <c r="D27" s="11">
        <v>64.079299999999989</v>
      </c>
      <c r="E27" s="11">
        <v>60.1464</v>
      </c>
      <c r="F27" s="11"/>
      <c r="G27" s="29">
        <v>1185.395</v>
      </c>
      <c r="H27" s="29">
        <v>1257.818</v>
      </c>
      <c r="I27" s="29">
        <v>1188.537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10.9147</v>
      </c>
      <c r="D28" s="11">
        <v>11.2943</v>
      </c>
      <c r="E28" s="11">
        <v>9.0564999999999998</v>
      </c>
      <c r="F28" s="11"/>
      <c r="G28" s="29">
        <v>209.12</v>
      </c>
      <c r="H28" s="29">
        <v>221.703</v>
      </c>
      <c r="I28" s="29">
        <v>178.96299999999999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16.9712</v>
      </c>
      <c r="D29" s="11">
        <v>19.926600000000001</v>
      </c>
      <c r="E29" s="11">
        <v>17.9298</v>
      </c>
      <c r="F29" s="11"/>
      <c r="G29" s="29">
        <v>325.142</v>
      </c>
      <c r="H29" s="29">
        <v>391.19099999999997</v>
      </c>
      <c r="I29" s="29">
        <v>354.30500000000001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21.564900000000002</v>
      </c>
      <c r="D30" s="11">
        <v>25.630500000000001</v>
      </c>
      <c r="E30" s="11">
        <v>24.3629</v>
      </c>
      <c r="F30" s="11"/>
      <c r="G30" s="29">
        <v>413.125</v>
      </c>
      <c r="H30" s="29">
        <v>503.08499999999998</v>
      </c>
      <c r="I30" s="29">
        <v>481.42899999999997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12.126099999999999</v>
      </c>
      <c r="D32" s="11">
        <v>14.735100000000001</v>
      </c>
      <c r="E32" s="11">
        <v>20.076900000000002</v>
      </c>
      <c r="F32" s="11"/>
      <c r="G32" s="29">
        <v>232.26</v>
      </c>
      <c r="H32" s="29">
        <v>289.21100000000001</v>
      </c>
      <c r="I32" s="29">
        <v>396.73500000000001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53.751000000000005</v>
      </c>
      <c r="D33" s="17">
        <v>54.435599999999994</v>
      </c>
      <c r="E33" s="17">
        <v>60.047399999999996</v>
      </c>
      <c r="F33" s="17"/>
      <c r="G33" s="30">
        <v>1029.693</v>
      </c>
      <c r="H33" s="30">
        <v>1068.4680000000001</v>
      </c>
      <c r="I33" s="30">
        <v>1186.5809999999999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I15" sqref="I15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6.8320312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49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38.1021</v>
      </c>
      <c r="D15" s="11">
        <v>35.7258</v>
      </c>
      <c r="E15" s="11">
        <v>30.4054</v>
      </c>
      <c r="F15" s="11"/>
      <c r="G15" s="29">
        <v>450.03899999999999</v>
      </c>
      <c r="H15" s="29">
        <v>436.51499999999999</v>
      </c>
      <c r="I15" s="29">
        <v>376.572</v>
      </c>
      <c r="J15" s="11"/>
      <c r="Q15" s="22"/>
      <c r="R15" s="23"/>
      <c r="S15" s="23"/>
    </row>
    <row r="16" spans="1:19">
      <c r="B16" s="10" t="s">
        <v>5</v>
      </c>
      <c r="C16" s="11">
        <v>30.3551</v>
      </c>
      <c r="D16" s="11">
        <v>30.144300000000001</v>
      </c>
      <c r="E16" s="11">
        <v>26.610699999999998</v>
      </c>
      <c r="F16" s="11"/>
      <c r="G16" s="29">
        <v>358.49799999999999</v>
      </c>
      <c r="H16" s="29">
        <v>368.37299999999999</v>
      </c>
      <c r="I16" s="29">
        <v>329.57400000000001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7.7469599999999996</v>
      </c>
      <c r="D17" s="11">
        <v>5.5815700000000001</v>
      </c>
      <c r="E17" s="11">
        <v>3.7947500000000001</v>
      </c>
      <c r="F17" s="11"/>
      <c r="G17" s="29">
        <v>91.540999999999997</v>
      </c>
      <c r="H17" s="29">
        <v>68.141999999999996</v>
      </c>
      <c r="I17" s="29">
        <v>46.997999999999998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29.531700000000001</v>
      </c>
      <c r="D18" s="11">
        <v>31.673400000000001</v>
      </c>
      <c r="E18" s="11">
        <v>35.361199999999997</v>
      </c>
      <c r="F18" s="11"/>
      <c r="G18" s="29">
        <v>348.80500000000001</v>
      </c>
      <c r="H18" s="29">
        <v>387.11200000000002</v>
      </c>
      <c r="I18" s="29">
        <v>437.94900000000001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6.4334500000000006</v>
      </c>
      <c r="D19" s="11">
        <v>5.9596099999999996</v>
      </c>
      <c r="E19" s="11">
        <v>7.0592500000000005</v>
      </c>
      <c r="F19" s="11"/>
      <c r="G19" s="29">
        <v>75.968000000000004</v>
      </c>
      <c r="H19" s="29">
        <v>72.835999999999999</v>
      </c>
      <c r="I19" s="29">
        <v>87.429000000000002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25.9328</v>
      </c>
      <c r="D20" s="11">
        <v>26.641199999999998</v>
      </c>
      <c r="E20" s="11">
        <v>27.174100000000003</v>
      </c>
      <c r="F20" s="11"/>
      <c r="G20" s="29">
        <v>306.25799999999998</v>
      </c>
      <c r="H20" s="29">
        <v>325.565</v>
      </c>
      <c r="I20" s="29">
        <v>336.55200000000002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67.633799999999994</v>
      </c>
      <c r="D22" s="11">
        <v>67.399200000000008</v>
      </c>
      <c r="E22" s="11">
        <v>65.766599999999997</v>
      </c>
      <c r="F22" s="11"/>
      <c r="G22" s="29">
        <v>798.84400000000005</v>
      </c>
      <c r="H22" s="29">
        <v>823.62699999999995</v>
      </c>
      <c r="I22" s="29">
        <v>814.52099999999996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18.4788</v>
      </c>
      <c r="D23" s="11">
        <v>17.541599999999999</v>
      </c>
      <c r="E23" s="11">
        <v>16.715</v>
      </c>
      <c r="F23" s="11"/>
      <c r="G23" s="29">
        <v>218.32900000000001</v>
      </c>
      <c r="H23" s="29">
        <v>214.28</v>
      </c>
      <c r="I23" s="29">
        <v>207.01599999999999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17.677599999999998</v>
      </c>
      <c r="D25" s="11">
        <v>19.162199999999999</v>
      </c>
      <c r="E25" s="11">
        <v>18.246200000000002</v>
      </c>
      <c r="F25" s="11"/>
      <c r="G25" s="29">
        <v>208.809</v>
      </c>
      <c r="H25" s="29">
        <v>234.142</v>
      </c>
      <c r="I25" s="29">
        <v>225.97900000000001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15.049199999999999</v>
      </c>
      <c r="D26" s="11">
        <v>13.654500000000001</v>
      </c>
      <c r="E26" s="11">
        <v>24.728300000000001</v>
      </c>
      <c r="F26" s="11"/>
      <c r="G26" s="29">
        <v>177.733</v>
      </c>
      <c r="H26" s="29">
        <v>166.86</v>
      </c>
      <c r="I26" s="29">
        <v>306.26100000000002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56.261200000000002</v>
      </c>
      <c r="D27" s="11">
        <v>52.907700000000006</v>
      </c>
      <c r="E27" s="11">
        <v>47.9709</v>
      </c>
      <c r="F27" s="11"/>
      <c r="G27" s="29">
        <v>664.52599999999995</v>
      </c>
      <c r="H27" s="29">
        <v>646.53899999999999</v>
      </c>
      <c r="I27" s="29">
        <v>594.12099999999998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9.6620699999999999</v>
      </c>
      <c r="D28" s="11">
        <v>11.8728</v>
      </c>
      <c r="E28" s="11">
        <v>7.1621199999999998</v>
      </c>
      <c r="F28" s="11"/>
      <c r="G28" s="29">
        <v>114.172</v>
      </c>
      <c r="H28" s="29">
        <v>144.983</v>
      </c>
      <c r="I28" s="29">
        <v>88.703000000000003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18.194399999999998</v>
      </c>
      <c r="D29" s="11">
        <v>17.228199999999998</v>
      </c>
      <c r="E29" s="11">
        <v>11.7921</v>
      </c>
      <c r="F29" s="11"/>
      <c r="G29" s="29">
        <v>215.006</v>
      </c>
      <c r="H29" s="29">
        <v>210.48</v>
      </c>
      <c r="I29" s="29">
        <v>146.04599999999999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20.711299999999998</v>
      </c>
      <c r="D30" s="11">
        <v>19.721299999999999</v>
      </c>
      <c r="E30" s="11">
        <v>20.433799999999998</v>
      </c>
      <c r="F30" s="11"/>
      <c r="G30" s="29">
        <v>244.654</v>
      </c>
      <c r="H30" s="29">
        <v>240.93600000000001</v>
      </c>
      <c r="I30" s="29">
        <v>253.07300000000001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14.905299999999999</v>
      </c>
      <c r="D32" s="11">
        <v>11.212400000000001</v>
      </c>
      <c r="E32" s="11">
        <v>9.7256199999999993</v>
      </c>
      <c r="F32" s="11"/>
      <c r="G32" s="29">
        <v>176.066</v>
      </c>
      <c r="H32" s="29">
        <v>136.947</v>
      </c>
      <c r="I32" s="29">
        <v>120.452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44.535499999999999</v>
      </c>
      <c r="D33" s="17">
        <v>41.685400000000001</v>
      </c>
      <c r="E33" s="17">
        <v>37.464700000000001</v>
      </c>
      <c r="F33" s="17"/>
      <c r="G33" s="30">
        <v>526.00699999999995</v>
      </c>
      <c r="H33" s="30">
        <v>509.351</v>
      </c>
      <c r="I33" s="30">
        <v>464.00099999999998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opLeftCell="B1" workbookViewId="0">
      <selection activeCell="H20" sqref="H20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8.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50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18.841699999999999</v>
      </c>
      <c r="D15" s="11">
        <v>19.3842</v>
      </c>
      <c r="E15" s="11">
        <v>24.319099999999999</v>
      </c>
      <c r="F15" s="11"/>
      <c r="G15" s="29">
        <v>997.92399999999998</v>
      </c>
      <c r="H15" s="29">
        <v>1066.519</v>
      </c>
      <c r="I15" s="29">
        <v>1424.3050000000001</v>
      </c>
      <c r="J15" s="11"/>
      <c r="Q15" s="22"/>
      <c r="R15" s="23"/>
      <c r="S15" s="23"/>
    </row>
    <row r="16" spans="1:19">
      <c r="B16" s="10" t="s">
        <v>5</v>
      </c>
      <c r="C16" s="11">
        <v>17.578199999999999</v>
      </c>
      <c r="D16" s="11">
        <v>18.6495</v>
      </c>
      <c r="E16" s="11">
        <v>22.2043</v>
      </c>
      <c r="F16" s="11"/>
      <c r="G16" s="29">
        <v>931.03700000000003</v>
      </c>
      <c r="H16" s="29">
        <v>1026.107</v>
      </c>
      <c r="I16" s="29">
        <v>1300.4449999999999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1.26349</v>
      </c>
      <c r="D17" s="11">
        <v>0.73463199999999995</v>
      </c>
      <c r="E17" s="11">
        <v>2.11483</v>
      </c>
      <c r="F17" s="11"/>
      <c r="G17" s="29">
        <v>66.887</v>
      </c>
      <c r="H17" s="29">
        <v>40.411999999999999</v>
      </c>
      <c r="I17" s="29">
        <v>123.86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28.0273</v>
      </c>
      <c r="D18" s="11">
        <v>25.347900000000003</v>
      </c>
      <c r="E18" s="11">
        <v>24.440999999999999</v>
      </c>
      <c r="F18" s="11"/>
      <c r="G18" s="29">
        <v>1484.498</v>
      </c>
      <c r="H18" s="29">
        <v>1394.7190000000001</v>
      </c>
      <c r="I18" s="29">
        <v>1431.443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9.2140000000000004</v>
      </c>
      <c r="D19" s="11">
        <v>11.956099999999999</v>
      </c>
      <c r="E19" s="11">
        <v>11.3279</v>
      </c>
      <c r="F19" s="11"/>
      <c r="G19" s="29">
        <v>488.05700000000002</v>
      </c>
      <c r="H19" s="29">
        <v>657.85699999999997</v>
      </c>
      <c r="I19" s="29">
        <v>663.44600000000003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43.917000000000002</v>
      </c>
      <c r="D20" s="11">
        <v>43.311899999999994</v>
      </c>
      <c r="E20" s="11">
        <v>39.911999999999999</v>
      </c>
      <c r="F20" s="11"/>
      <c r="G20" s="29">
        <v>2326.2620000000002</v>
      </c>
      <c r="H20" s="29">
        <v>2383.1709999999998</v>
      </c>
      <c r="I20" s="29">
        <v>2337.5360000000001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46.869</v>
      </c>
      <c r="D22" s="11">
        <v>44.732100000000003</v>
      </c>
      <c r="E22" s="11">
        <v>48.760100000000001</v>
      </c>
      <c r="F22" s="11"/>
      <c r="G22" s="29">
        <v>2482.422</v>
      </c>
      <c r="H22" s="29">
        <v>2461.2379999999998</v>
      </c>
      <c r="I22" s="29">
        <v>2855.748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7.4340699999999993</v>
      </c>
      <c r="D23" s="11">
        <v>5.6536</v>
      </c>
      <c r="E23" s="11">
        <v>9.2471600000000009</v>
      </c>
      <c r="F23" s="11"/>
      <c r="G23" s="29">
        <v>393.68799999999999</v>
      </c>
      <c r="H23" s="29">
        <v>311.024</v>
      </c>
      <c r="I23" s="29">
        <v>541.58100000000002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12.2126</v>
      </c>
      <c r="D25" s="11">
        <v>13.403200000000002</v>
      </c>
      <c r="E25" s="11">
        <v>14.2956</v>
      </c>
      <c r="F25" s="11"/>
      <c r="G25" s="29">
        <v>646.83000000000004</v>
      </c>
      <c r="H25" s="29">
        <v>737.447</v>
      </c>
      <c r="I25" s="29">
        <v>837.25699999999995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13.324400000000001</v>
      </c>
      <c r="D26" s="11">
        <v>12.9598</v>
      </c>
      <c r="E26" s="11">
        <v>21.524799999999999</v>
      </c>
      <c r="F26" s="11"/>
      <c r="G26" s="29">
        <v>705.72199999999998</v>
      </c>
      <c r="H26" s="29">
        <v>713.08699999999999</v>
      </c>
      <c r="I26" s="29">
        <v>1260.6469999999999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31.079000000000001</v>
      </c>
      <c r="D27" s="11">
        <v>28.304099999999998</v>
      </c>
      <c r="E27" s="11">
        <v>31.850299999999997</v>
      </c>
      <c r="F27" s="11"/>
      <c r="G27" s="29">
        <v>1646.0509999999999</v>
      </c>
      <c r="H27" s="29">
        <v>1557.329</v>
      </c>
      <c r="I27" s="29">
        <v>1865.385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4.9861700000000004</v>
      </c>
      <c r="D28" s="11">
        <v>3.0580500000000002</v>
      </c>
      <c r="E28" s="11">
        <v>3.9112399999999998</v>
      </c>
      <c r="F28" s="11"/>
      <c r="G28" s="29">
        <v>264.01900000000001</v>
      </c>
      <c r="H28" s="29">
        <v>168.23</v>
      </c>
      <c r="I28" s="29">
        <v>229.071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2.7315399999999999</v>
      </c>
      <c r="D29" s="11">
        <v>2.3861500000000002</v>
      </c>
      <c r="E29" s="11">
        <v>2.3407299999999998</v>
      </c>
      <c r="F29" s="11"/>
      <c r="G29" s="29">
        <v>144.624</v>
      </c>
      <c r="H29" s="29">
        <v>131.245</v>
      </c>
      <c r="I29" s="29">
        <v>137.09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14.714700000000001</v>
      </c>
      <c r="D30" s="11">
        <v>12.4978</v>
      </c>
      <c r="E30" s="11">
        <v>14.716000000000001</v>
      </c>
      <c r="F30" s="11"/>
      <c r="G30" s="29">
        <v>779.36199999999997</v>
      </c>
      <c r="H30" s="29">
        <v>687.63300000000004</v>
      </c>
      <c r="I30" s="29">
        <v>861.87800000000004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4.2989899999999999</v>
      </c>
      <c r="D32" s="11">
        <v>4.2340799999999996</v>
      </c>
      <c r="E32" s="11">
        <v>7.3426099999999996</v>
      </c>
      <c r="F32" s="11"/>
      <c r="G32" s="29">
        <v>227.66200000000001</v>
      </c>
      <c r="H32" s="29">
        <v>232.95500000000001</v>
      </c>
      <c r="I32" s="29">
        <v>430.03699999999998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28.055700000000002</v>
      </c>
      <c r="D33" s="17">
        <v>31.340200000000003</v>
      </c>
      <c r="E33" s="17">
        <v>35.646999999999998</v>
      </c>
      <c r="F33" s="17"/>
      <c r="G33" s="30">
        <v>1485.981</v>
      </c>
      <c r="H33" s="30">
        <v>1724.376</v>
      </c>
      <c r="I33" s="30">
        <v>2087.7510000000002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29" sqref="L29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8.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51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67.977900000000005</v>
      </c>
      <c r="D15" s="11">
        <v>64.337000000000003</v>
      </c>
      <c r="E15" s="11">
        <v>61.664200000000001</v>
      </c>
      <c r="F15" s="11"/>
      <c r="G15" s="29">
        <v>2660.5070000000001</v>
      </c>
      <c r="H15" s="29">
        <v>2575.335</v>
      </c>
      <c r="I15" s="29">
        <v>2569.8229999999999</v>
      </c>
      <c r="J15" s="11"/>
      <c r="Q15" s="22"/>
      <c r="R15" s="23"/>
      <c r="S15" s="23"/>
    </row>
    <row r="16" spans="1:19">
      <c r="B16" s="10" t="s">
        <v>5</v>
      </c>
      <c r="C16" s="11">
        <v>43.721700000000006</v>
      </c>
      <c r="D16" s="11">
        <v>42.6462</v>
      </c>
      <c r="E16" s="11">
        <v>41.016999999999996</v>
      </c>
      <c r="F16" s="11"/>
      <c r="G16" s="29">
        <v>1711.163</v>
      </c>
      <c r="H16" s="29">
        <v>1707.077</v>
      </c>
      <c r="I16" s="29">
        <v>1709.3589999999999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24.2562</v>
      </c>
      <c r="D17" s="11">
        <v>21.690799999999999</v>
      </c>
      <c r="E17" s="11">
        <v>20.647299999999998</v>
      </c>
      <c r="F17" s="11"/>
      <c r="G17" s="29">
        <v>949.34400000000005</v>
      </c>
      <c r="H17" s="29">
        <v>868.25800000000004</v>
      </c>
      <c r="I17" s="29">
        <v>860.46400000000006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21.790599999999998</v>
      </c>
      <c r="D18" s="11">
        <v>23.3965</v>
      </c>
      <c r="E18" s="11">
        <v>25.251800000000003</v>
      </c>
      <c r="F18" s="11"/>
      <c r="G18" s="29">
        <v>852.83</v>
      </c>
      <c r="H18" s="29">
        <v>936.55200000000002</v>
      </c>
      <c r="I18" s="29">
        <v>1052.354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2.03748</v>
      </c>
      <c r="D19" s="11">
        <v>2.9117799999999998</v>
      </c>
      <c r="E19" s="11">
        <v>2.4335499999999999</v>
      </c>
      <c r="F19" s="11"/>
      <c r="G19" s="29">
        <v>79.736999999999995</v>
      </c>
      <c r="H19" s="29">
        <v>116.572</v>
      </c>
      <c r="I19" s="29">
        <v>101.417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8.1939799999999998</v>
      </c>
      <c r="D20" s="11">
        <v>9.3546899999999997</v>
      </c>
      <c r="E20" s="11">
        <v>10.650399999999999</v>
      </c>
      <c r="F20" s="11"/>
      <c r="G20" s="29">
        <v>320.72500000000002</v>
      </c>
      <c r="H20" s="29">
        <v>374.48899999999998</v>
      </c>
      <c r="I20" s="29">
        <v>443.85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89.768499999999989</v>
      </c>
      <c r="D22" s="11">
        <v>87.733499999999992</v>
      </c>
      <c r="E22" s="11">
        <v>86.916000000000011</v>
      </c>
      <c r="F22" s="11"/>
      <c r="G22" s="29">
        <v>3513.337</v>
      </c>
      <c r="H22" s="29">
        <v>3511.8870000000002</v>
      </c>
      <c r="I22" s="29">
        <v>3622.1770000000001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50.543300000000002</v>
      </c>
      <c r="D23" s="11">
        <v>48.603099999999998</v>
      </c>
      <c r="E23" s="11">
        <v>50.7545</v>
      </c>
      <c r="F23" s="11"/>
      <c r="G23" s="29">
        <v>1978.1579999999999</v>
      </c>
      <c r="H23" s="29">
        <v>1945.5350000000001</v>
      </c>
      <c r="I23" s="29">
        <v>2115.1669999999999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28.509</v>
      </c>
      <c r="D25" s="11">
        <v>29.5777</v>
      </c>
      <c r="E25" s="11">
        <v>29.5962</v>
      </c>
      <c r="F25" s="11"/>
      <c r="G25" s="29">
        <v>1115.7260000000001</v>
      </c>
      <c r="H25" s="29">
        <v>1183.9849999999999</v>
      </c>
      <c r="I25" s="29">
        <v>1233.4069999999999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15.8757</v>
      </c>
      <c r="D26" s="11">
        <v>16.256699999999999</v>
      </c>
      <c r="E26" s="11">
        <v>36.925899999999999</v>
      </c>
      <c r="F26" s="11"/>
      <c r="G26" s="29">
        <v>621.35599999999999</v>
      </c>
      <c r="H26" s="29">
        <v>650.73900000000003</v>
      </c>
      <c r="I26" s="29">
        <v>1538.865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80.472999999999999</v>
      </c>
      <c r="D27" s="11">
        <v>78.266300000000001</v>
      </c>
      <c r="E27" s="11">
        <v>72.996700000000004</v>
      </c>
      <c r="F27" s="11"/>
      <c r="G27" s="29">
        <v>3149.5410000000002</v>
      </c>
      <c r="H27" s="29">
        <v>3132.8980000000001</v>
      </c>
      <c r="I27" s="29">
        <v>3042.098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26.273000000000003</v>
      </c>
      <c r="D28" s="11">
        <v>25.114999999999998</v>
      </c>
      <c r="E28" s="11">
        <v>22.7012</v>
      </c>
      <c r="F28" s="11"/>
      <c r="G28" s="29">
        <v>1028.3009999999999</v>
      </c>
      <c r="H28" s="29">
        <v>1005.308</v>
      </c>
      <c r="I28" s="29">
        <v>946.06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61.984200000000001</v>
      </c>
      <c r="D29" s="11">
        <v>58.278200000000005</v>
      </c>
      <c r="E29" s="11">
        <v>53.689</v>
      </c>
      <c r="F29" s="11"/>
      <c r="G29" s="29">
        <v>2425.9389999999999</v>
      </c>
      <c r="H29" s="29">
        <v>2332.7919999999999</v>
      </c>
      <c r="I29" s="29">
        <v>2237.4609999999998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34.955000000000005</v>
      </c>
      <c r="D30" s="11">
        <v>32.002900000000004</v>
      </c>
      <c r="E30" s="11">
        <v>33.2624</v>
      </c>
      <c r="F30" s="11"/>
      <c r="G30" s="29">
        <v>1368.085</v>
      </c>
      <c r="H30" s="29">
        <v>1281.0550000000001</v>
      </c>
      <c r="I30" s="29">
        <v>1386.193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33.095700000000001</v>
      </c>
      <c r="D32" s="11">
        <v>30.432599999999997</v>
      </c>
      <c r="E32" s="11">
        <v>28.7194</v>
      </c>
      <c r="F32" s="11"/>
      <c r="G32" s="29">
        <v>1295.288</v>
      </c>
      <c r="H32" s="29">
        <v>1218.175</v>
      </c>
      <c r="I32" s="29">
        <v>1196.864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70.0154</v>
      </c>
      <c r="D33" s="17">
        <v>67.248800000000003</v>
      </c>
      <c r="E33" s="17">
        <v>64.097800000000007</v>
      </c>
      <c r="F33" s="17"/>
      <c r="G33" s="30">
        <v>2740.2440000000001</v>
      </c>
      <c r="H33" s="30">
        <v>2691.9070000000002</v>
      </c>
      <c r="I33" s="30">
        <v>2671.24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opLeftCell="B1" workbookViewId="0">
      <selection activeCell="O32" sqref="O32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8.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52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58.126599999999996</v>
      </c>
      <c r="D15" s="11">
        <v>58.0105</v>
      </c>
      <c r="E15" s="11">
        <v>62.432099999999998</v>
      </c>
      <c r="F15" s="11"/>
      <c r="G15" s="29">
        <v>3674.5320000000002</v>
      </c>
      <c r="H15" s="29">
        <v>3756.308</v>
      </c>
      <c r="I15" s="29">
        <v>4136.558</v>
      </c>
      <c r="J15" s="11"/>
      <c r="Q15" s="22"/>
      <c r="R15" s="23"/>
      <c r="S15" s="23"/>
    </row>
    <row r="16" spans="1:19">
      <c r="B16" s="10" t="s">
        <v>5</v>
      </c>
      <c r="C16" s="11">
        <v>50.168700000000001</v>
      </c>
      <c r="D16" s="11">
        <v>49.903999999999996</v>
      </c>
      <c r="E16" s="11">
        <v>49.688900000000004</v>
      </c>
      <c r="F16" s="11"/>
      <c r="G16" s="29">
        <v>3171.4639999999999</v>
      </c>
      <c r="H16" s="29">
        <v>3231.4050000000002</v>
      </c>
      <c r="I16" s="29">
        <v>3292.2359999999999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7.957889999999999</v>
      </c>
      <c r="D17" s="11">
        <v>8.1065100000000001</v>
      </c>
      <c r="E17" s="11">
        <v>12.743199999999998</v>
      </c>
      <c r="F17" s="11"/>
      <c r="G17" s="29">
        <v>503.06799999999998</v>
      </c>
      <c r="H17" s="29">
        <v>524.90300000000002</v>
      </c>
      <c r="I17" s="29">
        <v>844.322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22.026299999999999</v>
      </c>
      <c r="D18" s="11">
        <v>22.195899999999998</v>
      </c>
      <c r="E18" s="11">
        <v>17.8552</v>
      </c>
      <c r="F18" s="11"/>
      <c r="G18" s="29">
        <v>1392.482</v>
      </c>
      <c r="H18" s="29">
        <v>1437.3009999999999</v>
      </c>
      <c r="I18" s="29">
        <v>1183.029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5.6050200000000006</v>
      </c>
      <c r="D19" s="11">
        <v>6.3255099999999995</v>
      </c>
      <c r="E19" s="11">
        <v>7.5088500000000007</v>
      </c>
      <c r="F19" s="11"/>
      <c r="G19" s="29">
        <v>354.339</v>
      </c>
      <c r="H19" s="29">
        <v>409.60899999999998</v>
      </c>
      <c r="I19" s="29">
        <v>497.51299999999998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14.242099999999999</v>
      </c>
      <c r="D20" s="11">
        <v>13.4681</v>
      </c>
      <c r="E20" s="11">
        <v>12.203899999999999</v>
      </c>
      <c r="F20" s="11"/>
      <c r="G20" s="29">
        <v>900.30399999999997</v>
      </c>
      <c r="H20" s="29">
        <v>872.12099999999998</v>
      </c>
      <c r="I20" s="29">
        <v>808.59100000000001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80.152900000000002</v>
      </c>
      <c r="D22" s="11">
        <v>80.206400000000002</v>
      </c>
      <c r="E22" s="11">
        <v>80.287299999999988</v>
      </c>
      <c r="F22" s="11"/>
      <c r="G22" s="29">
        <v>5067.0140000000001</v>
      </c>
      <c r="H22" s="29">
        <v>5193.6090000000004</v>
      </c>
      <c r="I22" s="29">
        <v>5319.5870000000004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25.478200000000001</v>
      </c>
      <c r="D23" s="11">
        <v>26.635899999999999</v>
      </c>
      <c r="E23" s="11">
        <v>32.590000000000003</v>
      </c>
      <c r="F23" s="11"/>
      <c r="G23" s="29">
        <v>1610.59</v>
      </c>
      <c r="H23" s="29">
        <v>1724.76</v>
      </c>
      <c r="I23" s="29">
        <v>2159.3119999999999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21.133600000000001</v>
      </c>
      <c r="D25" s="11">
        <v>21.3048</v>
      </c>
      <c r="E25" s="11">
        <v>23.136100000000003</v>
      </c>
      <c r="F25" s="11"/>
      <c r="G25" s="29">
        <v>1335.9559999999999</v>
      </c>
      <c r="H25" s="29">
        <v>1379.546</v>
      </c>
      <c r="I25" s="29">
        <v>1532.925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17.3782</v>
      </c>
      <c r="D26" s="11">
        <v>20.803000000000001</v>
      </c>
      <c r="E26" s="11">
        <v>32.006900000000002</v>
      </c>
      <c r="F26" s="11"/>
      <c r="G26" s="29">
        <v>1098.587</v>
      </c>
      <c r="H26" s="29">
        <v>1347.098</v>
      </c>
      <c r="I26" s="29">
        <v>2120.681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69.4024</v>
      </c>
      <c r="D27" s="11">
        <v>70.629600000000011</v>
      </c>
      <c r="E27" s="11">
        <v>68.865799999999993</v>
      </c>
      <c r="F27" s="11"/>
      <c r="G27" s="29">
        <v>4387.4049999999997</v>
      </c>
      <c r="H27" s="29">
        <v>4573.4920000000002</v>
      </c>
      <c r="I27" s="29">
        <v>4562.8379999999997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14.467700000000001</v>
      </c>
      <c r="D28" s="11">
        <v>11.6577</v>
      </c>
      <c r="E28" s="11">
        <v>10.352699999999999</v>
      </c>
      <c r="F28" s="11"/>
      <c r="G28" s="29">
        <v>914.59400000000005</v>
      </c>
      <c r="H28" s="29">
        <v>754.84699999999998</v>
      </c>
      <c r="I28" s="29">
        <v>685.93499999999995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25.718699999999998</v>
      </c>
      <c r="D29" s="11">
        <v>26.4876</v>
      </c>
      <c r="E29" s="11">
        <v>26.186700000000002</v>
      </c>
      <c r="F29" s="11"/>
      <c r="G29" s="29">
        <v>1625.7670000000001</v>
      </c>
      <c r="H29" s="29">
        <v>1715.134</v>
      </c>
      <c r="I29" s="29">
        <v>1735.048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23.686699999999998</v>
      </c>
      <c r="D30" s="11">
        <v>24.501800000000003</v>
      </c>
      <c r="E30" s="11">
        <v>30.812000000000001</v>
      </c>
      <c r="F30" s="11"/>
      <c r="G30" s="29">
        <v>1497.402</v>
      </c>
      <c r="H30" s="29">
        <v>1586.607</v>
      </c>
      <c r="I30" s="29">
        <v>2041.511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17.663599999999999</v>
      </c>
      <c r="D32" s="11">
        <v>17.780999999999999</v>
      </c>
      <c r="E32" s="11">
        <v>26.218799999999998</v>
      </c>
      <c r="F32" s="11"/>
      <c r="G32" s="29">
        <v>1116.633</v>
      </c>
      <c r="H32" s="29">
        <v>1151.3699999999999</v>
      </c>
      <c r="I32" s="29">
        <v>1737.174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63.7316</v>
      </c>
      <c r="D33" s="17">
        <v>64.335999999999999</v>
      </c>
      <c r="E33" s="17">
        <v>69.940899999999999</v>
      </c>
      <c r="F33" s="17"/>
      <c r="G33" s="30">
        <v>4028.8710000000001</v>
      </c>
      <c r="H33" s="30">
        <v>4165.9170000000004</v>
      </c>
      <c r="I33" s="30">
        <v>4634.0709999999999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opLeftCell="B1" workbookViewId="0">
      <selection activeCell="B17" sqref="B17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6.8320312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53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29.688399999999998</v>
      </c>
      <c r="D15" s="11">
        <v>26.372600000000002</v>
      </c>
      <c r="E15" s="11">
        <v>31.325299999999999</v>
      </c>
      <c r="F15" s="11"/>
      <c r="G15" s="29">
        <v>640.19299999999998</v>
      </c>
      <c r="H15" s="29">
        <v>604.47699999999998</v>
      </c>
      <c r="I15" s="29">
        <v>750.41</v>
      </c>
      <c r="J15" s="11"/>
      <c r="Q15" s="22"/>
      <c r="R15" s="23"/>
      <c r="S15" s="23"/>
    </row>
    <row r="16" spans="1:19">
      <c r="B16" s="10" t="s">
        <v>5</v>
      </c>
      <c r="C16" s="11">
        <v>27.1814</v>
      </c>
      <c r="D16" s="11">
        <v>24.703900000000001</v>
      </c>
      <c r="E16" s="11">
        <v>28.418900000000001</v>
      </c>
      <c r="F16" s="11"/>
      <c r="G16" s="29">
        <v>586.13099999999997</v>
      </c>
      <c r="H16" s="29">
        <v>566.23599999999999</v>
      </c>
      <c r="I16" s="29">
        <v>680.78700000000003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2.5069500000000002</v>
      </c>
      <c r="D17" s="11">
        <v>1.6687500000000002</v>
      </c>
      <c r="E17" s="11">
        <v>2.9063599999999998</v>
      </c>
      <c r="F17" s="11"/>
      <c r="G17" s="29">
        <v>54.061999999999998</v>
      </c>
      <c r="H17" s="29">
        <v>38.241</v>
      </c>
      <c r="I17" s="29">
        <v>69.623000000000005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31.247900000000001</v>
      </c>
      <c r="D18" s="11">
        <v>34.802900000000001</v>
      </c>
      <c r="E18" s="11">
        <v>30.509900000000002</v>
      </c>
      <c r="F18" s="11"/>
      <c r="G18" s="29">
        <v>673.93100000000004</v>
      </c>
      <c r="H18" s="29">
        <v>797.78700000000003</v>
      </c>
      <c r="I18" s="29">
        <v>730.87599999999998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8.5943500000000004</v>
      </c>
      <c r="D19" s="11">
        <v>7.0807800000000007</v>
      </c>
      <c r="E19" s="11">
        <v>8.5875000000000004</v>
      </c>
      <c r="F19" s="11"/>
      <c r="G19" s="29">
        <v>185.27799999999999</v>
      </c>
      <c r="H19" s="29">
        <v>162.245</v>
      </c>
      <c r="I19" s="29">
        <v>205.71700000000001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30.4693</v>
      </c>
      <c r="D20" s="11">
        <v>31.743700000000004</v>
      </c>
      <c r="E20" s="11">
        <v>29.577300000000001</v>
      </c>
      <c r="F20" s="11"/>
      <c r="G20" s="29">
        <v>656.995</v>
      </c>
      <c r="H20" s="29">
        <v>727.48</v>
      </c>
      <c r="I20" s="29">
        <v>708.53700000000003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>
        <v>0</v>
      </c>
      <c r="H21" s="29">
        <v>0</v>
      </c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60.936299999999996</v>
      </c>
      <c r="D22" s="11">
        <v>61.175500000000007</v>
      </c>
      <c r="E22" s="11">
        <v>61.8352</v>
      </c>
      <c r="F22" s="11"/>
      <c r="G22" s="29">
        <v>1314.124</v>
      </c>
      <c r="H22" s="29">
        <v>1402.2639999999999</v>
      </c>
      <c r="I22" s="29">
        <v>1481.2860000000001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12.6076</v>
      </c>
      <c r="D23" s="11">
        <v>12.223199999999999</v>
      </c>
      <c r="E23" s="11">
        <v>14.496500000000001</v>
      </c>
      <c r="F23" s="11"/>
      <c r="G23" s="29">
        <v>271.916</v>
      </c>
      <c r="H23" s="29">
        <v>280.20400000000001</v>
      </c>
      <c r="I23" s="29">
        <v>347.27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>
        <v>0</v>
      </c>
      <c r="H24" s="29">
        <v>0</v>
      </c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15.634899999999998</v>
      </c>
      <c r="D25" s="11">
        <v>17.444900000000001</v>
      </c>
      <c r="E25" s="11">
        <v>16.939299999999999</v>
      </c>
      <c r="F25" s="11"/>
      <c r="G25" s="29">
        <v>337.17899999999997</v>
      </c>
      <c r="H25" s="29">
        <v>399.91300000000001</v>
      </c>
      <c r="I25" s="29">
        <v>405.78800000000001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13.174300000000001</v>
      </c>
      <c r="D26" s="11">
        <v>11.834</v>
      </c>
      <c r="E26" s="11">
        <v>20.8812</v>
      </c>
      <c r="F26" s="11"/>
      <c r="G26" s="29">
        <v>284.10700000000003</v>
      </c>
      <c r="H26" s="29">
        <v>271.24799999999999</v>
      </c>
      <c r="I26" s="29">
        <v>500.21699999999998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45.931899999999999</v>
      </c>
      <c r="D27" s="11">
        <v>45.890900000000002</v>
      </c>
      <c r="E27" s="11">
        <v>44.9285</v>
      </c>
      <c r="F27" s="11"/>
      <c r="G27" s="29">
        <v>990.55</v>
      </c>
      <c r="H27" s="29">
        <v>1051.905</v>
      </c>
      <c r="I27" s="29">
        <v>1076.2809999999999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9.7142300000000006</v>
      </c>
      <c r="D28" s="11">
        <v>8.4762000000000004</v>
      </c>
      <c r="E28" s="11">
        <v>6.7171499999999993</v>
      </c>
      <c r="F28" s="11"/>
      <c r="G28" s="29">
        <v>209.50200000000001</v>
      </c>
      <c r="H28" s="29">
        <v>194.35400000000001</v>
      </c>
      <c r="I28" s="29">
        <v>160.91200000000001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12.745000000000001</v>
      </c>
      <c r="D29" s="11">
        <v>12.6722</v>
      </c>
      <c r="E29" s="11">
        <v>9.9683600000000006</v>
      </c>
      <c r="F29" s="11"/>
      <c r="G29" s="29">
        <v>274.90199999999999</v>
      </c>
      <c r="H29" s="29">
        <v>290.49700000000001</v>
      </c>
      <c r="I29" s="29">
        <v>238.79599999999999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14.6921</v>
      </c>
      <c r="D30" s="11">
        <v>15.160299999999999</v>
      </c>
      <c r="E30" s="11">
        <v>18.213799999999999</v>
      </c>
      <c r="F30" s="11"/>
      <c r="G30" s="29">
        <v>316.86</v>
      </c>
      <c r="H30" s="29">
        <v>347.49099999999999</v>
      </c>
      <c r="I30" s="29">
        <v>436.31900000000002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>
        <v>0</v>
      </c>
      <c r="H31" s="29">
        <v>0</v>
      </c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6.7800099999999999</v>
      </c>
      <c r="D32" s="11">
        <v>5.05769</v>
      </c>
      <c r="E32" s="11">
        <v>8.3788600000000013</v>
      </c>
      <c r="F32" s="11"/>
      <c r="G32" s="29">
        <v>146.17099999999999</v>
      </c>
      <c r="H32" s="29">
        <v>115.91800000000001</v>
      </c>
      <c r="I32" s="29">
        <v>200.71899999999999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38.282699999999998</v>
      </c>
      <c r="D33" s="17">
        <v>33.453400000000002</v>
      </c>
      <c r="E33" s="17">
        <v>39.912799999999997</v>
      </c>
      <c r="F33" s="17"/>
      <c r="G33" s="30">
        <v>825.471</v>
      </c>
      <c r="H33" s="30">
        <v>766.72199999999998</v>
      </c>
      <c r="I33" s="30">
        <v>956.12699999999995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N24" sqref="N24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8" width="6.6640625" style="1" customWidth="1"/>
    <col min="9" max="9" width="6.8320312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54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31.650299999999998</v>
      </c>
      <c r="D15" s="11">
        <v>30.191499999999998</v>
      </c>
      <c r="E15" s="11">
        <v>47.4803</v>
      </c>
      <c r="F15" s="11"/>
      <c r="G15" s="29">
        <v>537.88199999999995</v>
      </c>
      <c r="H15" s="29">
        <v>546.37099999999998</v>
      </c>
      <c r="I15" s="29">
        <v>892.875</v>
      </c>
      <c r="J15" s="11"/>
      <c r="Q15" s="22"/>
      <c r="R15" s="23"/>
      <c r="S15" s="23"/>
    </row>
    <row r="16" spans="1:19">
      <c r="B16" s="10" t="s">
        <v>5</v>
      </c>
      <c r="C16" s="11">
        <v>26.620700000000003</v>
      </c>
      <c r="D16" s="11">
        <v>26.379399999999997</v>
      </c>
      <c r="E16" s="11">
        <v>36.8748</v>
      </c>
      <c r="F16" s="11"/>
      <c r="G16" s="29">
        <v>452.42099999999999</v>
      </c>
      <c r="H16" s="29">
        <v>477.36599999999999</v>
      </c>
      <c r="I16" s="29">
        <v>693.43600000000004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5.0295800000000002</v>
      </c>
      <c r="D17" s="11">
        <v>3.8121</v>
      </c>
      <c r="E17" s="11">
        <v>10.605499999999999</v>
      </c>
      <c r="F17" s="11"/>
      <c r="G17" s="29">
        <v>85.460999999999999</v>
      </c>
      <c r="H17" s="29">
        <v>69.004999999999995</v>
      </c>
      <c r="I17" s="29">
        <v>199.43899999999999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33.309899999999999</v>
      </c>
      <c r="D18" s="11">
        <v>34.821300000000001</v>
      </c>
      <c r="E18" s="11">
        <v>21.482299999999999</v>
      </c>
      <c r="F18" s="11"/>
      <c r="G18" s="29">
        <v>566.05499999999995</v>
      </c>
      <c r="H18" s="29">
        <v>630.15899999999999</v>
      </c>
      <c r="I18" s="29">
        <v>403.97800000000001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6.33927</v>
      </c>
      <c r="D19" s="11">
        <v>5.8938200000000007</v>
      </c>
      <c r="E19" s="11">
        <v>9.4934500000000011</v>
      </c>
      <c r="F19" s="11"/>
      <c r="G19" s="29">
        <v>107.73099999999999</v>
      </c>
      <c r="H19" s="29">
        <v>106.633</v>
      </c>
      <c r="I19" s="29">
        <v>178.52600000000001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28.700500000000002</v>
      </c>
      <c r="D20" s="11">
        <v>29.093400000000003</v>
      </c>
      <c r="E20" s="11">
        <v>21.544</v>
      </c>
      <c r="F20" s="11"/>
      <c r="G20" s="29">
        <v>487.64800000000002</v>
      </c>
      <c r="H20" s="29">
        <v>526.48800000000006</v>
      </c>
      <c r="I20" s="29">
        <v>405.13799999999998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64.9602</v>
      </c>
      <c r="D22" s="11">
        <v>65.012799999999999</v>
      </c>
      <c r="E22" s="11">
        <v>68.962599999999995</v>
      </c>
      <c r="F22" s="11"/>
      <c r="G22" s="29">
        <v>1103.9369999999999</v>
      </c>
      <c r="H22" s="29">
        <v>1176.53</v>
      </c>
      <c r="I22" s="29">
        <v>1296.8530000000001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19.843399999999999</v>
      </c>
      <c r="D23" s="11">
        <v>21.1601</v>
      </c>
      <c r="E23" s="11">
        <v>25.3826</v>
      </c>
      <c r="F23" s="11"/>
      <c r="G23" s="29">
        <v>337.16699999999997</v>
      </c>
      <c r="H23" s="29">
        <v>382.96899999999999</v>
      </c>
      <c r="I23" s="29">
        <v>477.32400000000001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15.981300000000001</v>
      </c>
      <c r="D25" s="11">
        <v>16.9755</v>
      </c>
      <c r="E25" s="11">
        <v>17.532500000000002</v>
      </c>
      <c r="F25" s="11"/>
      <c r="G25" s="29">
        <v>271.55</v>
      </c>
      <c r="H25" s="29">
        <v>307.226</v>
      </c>
      <c r="I25" s="29">
        <v>329.70100000000002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17.626799999999999</v>
      </c>
      <c r="D26" s="11">
        <v>15.635499999999999</v>
      </c>
      <c r="E26" s="11">
        <v>24.819700000000001</v>
      </c>
      <c r="F26" s="11"/>
      <c r="G26" s="29">
        <v>299.52800000000002</v>
      </c>
      <c r="H26" s="29">
        <v>282.92399999999998</v>
      </c>
      <c r="I26" s="29">
        <v>466.73899999999998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45.417000000000002</v>
      </c>
      <c r="D27" s="11">
        <v>44.006299999999996</v>
      </c>
      <c r="E27" s="11">
        <v>48.314099999999996</v>
      </c>
      <c r="F27" s="11"/>
      <c r="G27" s="29">
        <v>771.79399999999998</v>
      </c>
      <c r="H27" s="29">
        <v>796.36599999999999</v>
      </c>
      <c r="I27" s="29">
        <v>908.55399999999997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16.9877</v>
      </c>
      <c r="D28" s="11">
        <v>20.987200000000001</v>
      </c>
      <c r="E28" s="11">
        <v>14.191999999999998</v>
      </c>
      <c r="F28" s="11"/>
      <c r="G28" s="29">
        <v>288.69099999999997</v>
      </c>
      <c r="H28" s="29">
        <v>379.83199999999999</v>
      </c>
      <c r="I28" s="29">
        <v>266.88299999999998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19.504300000000001</v>
      </c>
      <c r="D29" s="11">
        <v>21.778300000000002</v>
      </c>
      <c r="E29" s="11">
        <v>21.3673</v>
      </c>
      <c r="F29" s="11"/>
      <c r="G29" s="29">
        <v>331.45800000000003</v>
      </c>
      <c r="H29" s="29">
        <v>394.18400000000003</v>
      </c>
      <c r="I29" s="29">
        <v>401.81599999999997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19.3444</v>
      </c>
      <c r="D30" s="11">
        <v>19.9514</v>
      </c>
      <c r="E30" s="11">
        <v>29.408899999999999</v>
      </c>
      <c r="F30" s="11"/>
      <c r="G30" s="29">
        <v>328.69799999999998</v>
      </c>
      <c r="H30" s="29">
        <v>361.05799999999999</v>
      </c>
      <c r="I30" s="29">
        <v>553.04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9.8787400000000005</v>
      </c>
      <c r="D32" s="11">
        <v>7.14283</v>
      </c>
      <c r="E32" s="11">
        <v>23.117599999999999</v>
      </c>
      <c r="F32" s="11"/>
      <c r="G32" s="29">
        <v>167.89699999999999</v>
      </c>
      <c r="H32" s="29">
        <v>129.28700000000001</v>
      </c>
      <c r="I32" s="29">
        <v>434.73099999999999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37.9895</v>
      </c>
      <c r="D33" s="17">
        <v>36.085299999999997</v>
      </c>
      <c r="E33" s="17">
        <v>56.973700000000008</v>
      </c>
      <c r="F33" s="17"/>
      <c r="G33" s="30">
        <v>645.61300000000006</v>
      </c>
      <c r="H33" s="30">
        <v>653.00400000000002</v>
      </c>
      <c r="I33" s="30">
        <v>1071.4010000000001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E27" sqref="E27"/>
    </sheetView>
  </sheetViews>
  <sheetFormatPr baseColWidth="10" defaultColWidth="11.5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7.33203125" style="1" bestFit="1" customWidth="1"/>
    <col min="10" max="10" width="0.83203125" style="1" customWidth="1"/>
    <col min="11" max="16384" width="11.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55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44.136699999999998</v>
      </c>
      <c r="D15" s="11">
        <v>42.067700000000002</v>
      </c>
      <c r="E15" s="11">
        <v>42.846200000000003</v>
      </c>
      <c r="F15" s="11"/>
      <c r="G15" s="29">
        <v>1217.982</v>
      </c>
      <c r="H15" s="29">
        <v>1179.5139999999999</v>
      </c>
      <c r="I15" s="29">
        <v>1213.9570000000001</v>
      </c>
      <c r="J15" s="11"/>
      <c r="Q15" s="22"/>
      <c r="R15" s="23"/>
      <c r="S15" s="23"/>
    </row>
    <row r="16" spans="1:19">
      <c r="B16" s="10" t="s">
        <v>5</v>
      </c>
      <c r="C16" s="11">
        <v>37.726399999999998</v>
      </c>
      <c r="D16" s="11">
        <v>35.340299999999999</v>
      </c>
      <c r="E16" s="11">
        <v>34.001100000000001</v>
      </c>
      <c r="F16" s="11"/>
      <c r="G16" s="29">
        <v>1041.088</v>
      </c>
      <c r="H16" s="29">
        <v>990.86900000000003</v>
      </c>
      <c r="I16" s="29">
        <v>963.35199999999998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6.4102699999999997</v>
      </c>
      <c r="D17" s="11">
        <v>6.7273200000000006</v>
      </c>
      <c r="E17" s="11">
        <v>8.8450100000000003</v>
      </c>
      <c r="F17" s="11"/>
      <c r="G17" s="29">
        <v>176.89400000000001</v>
      </c>
      <c r="H17" s="29">
        <v>188.64500000000001</v>
      </c>
      <c r="I17" s="29">
        <v>250.60499999999999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24.5411</v>
      </c>
      <c r="D18" s="11">
        <v>26.181999999999999</v>
      </c>
      <c r="E18" s="11">
        <v>25.072100000000002</v>
      </c>
      <c r="F18" s="11"/>
      <c r="G18" s="29">
        <v>677.20399999999995</v>
      </c>
      <c r="H18" s="29">
        <v>734.08399999999995</v>
      </c>
      <c r="I18" s="29">
        <v>710.36599999999999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7.2429300000000003</v>
      </c>
      <c r="D19" s="11">
        <v>7.48393</v>
      </c>
      <c r="E19" s="11">
        <v>8.68004</v>
      </c>
      <c r="F19" s="11"/>
      <c r="G19" s="29">
        <v>199.86600000000001</v>
      </c>
      <c r="H19" s="29">
        <v>209.85599999999999</v>
      </c>
      <c r="I19" s="29">
        <v>245.93100000000001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24.0792</v>
      </c>
      <c r="D20" s="11">
        <v>24.266500000000001</v>
      </c>
      <c r="E20" s="11">
        <v>23.401700000000002</v>
      </c>
      <c r="F20" s="11"/>
      <c r="G20" s="29">
        <v>664.48500000000001</v>
      </c>
      <c r="H20" s="29">
        <v>680.36199999999997</v>
      </c>
      <c r="I20" s="29">
        <v>663.03899999999999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C21" s="11"/>
      <c r="D21" s="11"/>
      <c r="E21" s="11"/>
      <c r="F21" s="11"/>
      <c r="G21" s="29"/>
      <c r="H21" s="29"/>
      <c r="I21" s="29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68.677800000000005</v>
      </c>
      <c r="D22" s="11">
        <v>68.249600000000001</v>
      </c>
      <c r="E22" s="11">
        <v>67.918199999999999</v>
      </c>
      <c r="F22" s="11"/>
      <c r="G22" s="29">
        <v>1895.1859999999999</v>
      </c>
      <c r="H22" s="29">
        <v>1913.598</v>
      </c>
      <c r="I22" s="29">
        <v>1924.3230000000001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19.052700000000002</v>
      </c>
      <c r="D23" s="11">
        <v>17.8569</v>
      </c>
      <c r="E23" s="11">
        <v>21.601600000000001</v>
      </c>
      <c r="F23" s="11"/>
      <c r="G23" s="29">
        <v>525.76</v>
      </c>
      <c r="H23" s="29">
        <v>500.709</v>
      </c>
      <c r="I23" s="29">
        <v>612.03700000000003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C24" s="11"/>
      <c r="D24" s="11"/>
      <c r="E24" s="11"/>
      <c r="F24" s="11"/>
      <c r="G24" s="29"/>
      <c r="H24" s="29"/>
      <c r="I24" s="29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18.754299999999997</v>
      </c>
      <c r="D25" s="11">
        <v>19.666499999999999</v>
      </c>
      <c r="E25" s="11">
        <v>19.186299999999999</v>
      </c>
      <c r="F25" s="11"/>
      <c r="G25" s="29">
        <v>517.54600000000005</v>
      </c>
      <c r="H25" s="29">
        <v>551.43100000000004</v>
      </c>
      <c r="I25" s="29">
        <v>543.60500000000002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9.0898499999999984</v>
      </c>
      <c r="D26" s="11">
        <v>8.9569899999999993</v>
      </c>
      <c r="E26" s="11">
        <v>19.764100000000003</v>
      </c>
      <c r="F26" s="11"/>
      <c r="G26" s="29">
        <v>250.85</v>
      </c>
      <c r="H26" s="29">
        <v>251.154</v>
      </c>
      <c r="I26" s="29">
        <v>559.97500000000002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55.915599999999998</v>
      </c>
      <c r="D27" s="11">
        <v>52.6068</v>
      </c>
      <c r="E27" s="11">
        <v>51.6235</v>
      </c>
      <c r="F27" s="11"/>
      <c r="G27" s="29">
        <v>1543.0440000000001</v>
      </c>
      <c r="H27" s="29">
        <v>1475.029</v>
      </c>
      <c r="I27" s="29">
        <v>1462.645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9.6972299999999994</v>
      </c>
      <c r="D28" s="11">
        <v>8.5738900000000005</v>
      </c>
      <c r="E28" s="11">
        <v>9.3271300000000004</v>
      </c>
      <c r="F28" s="11"/>
      <c r="G28" s="29">
        <v>267.59899999999999</v>
      </c>
      <c r="H28" s="29">
        <v>240.38800000000001</v>
      </c>
      <c r="I28" s="29">
        <v>264.26499999999999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24.726699999999997</v>
      </c>
      <c r="D29" s="11">
        <v>26.407299999999999</v>
      </c>
      <c r="E29" s="11">
        <v>25.013400000000001</v>
      </c>
      <c r="F29" s="11"/>
      <c r="G29" s="29">
        <v>682.30100000000004</v>
      </c>
      <c r="H29" s="29">
        <v>740.43399999999997</v>
      </c>
      <c r="I29" s="29">
        <v>708.702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20.802499999999998</v>
      </c>
      <c r="D30" s="11">
        <v>17.849499999999999</v>
      </c>
      <c r="E30" s="11">
        <v>18.6843</v>
      </c>
      <c r="F30" s="11"/>
      <c r="G30" s="29">
        <v>574.01199999999994</v>
      </c>
      <c r="H30" s="29">
        <v>500.48</v>
      </c>
      <c r="I30" s="29">
        <v>529.38</v>
      </c>
      <c r="J30" s="11"/>
      <c r="O30" s="22"/>
      <c r="P30" s="25"/>
      <c r="Q30" s="25"/>
      <c r="R30" s="23"/>
    </row>
    <row r="31" spans="2:19">
      <c r="B31" s="7" t="s">
        <v>20</v>
      </c>
      <c r="C31" s="11"/>
      <c r="D31" s="11"/>
      <c r="E31" s="11"/>
      <c r="F31" s="11"/>
      <c r="G31" s="29"/>
      <c r="H31" s="29"/>
      <c r="I31" s="29"/>
      <c r="J31" s="11"/>
      <c r="O31" s="22"/>
      <c r="P31" s="25"/>
      <c r="Q31" s="25"/>
      <c r="R31" s="23"/>
    </row>
    <row r="32" spans="2:19">
      <c r="B32" s="15" t="s">
        <v>21</v>
      </c>
      <c r="C32" s="11">
        <v>14.863199999999999</v>
      </c>
      <c r="D32" s="11">
        <v>14.6869</v>
      </c>
      <c r="E32" s="11">
        <v>17.804400000000001</v>
      </c>
      <c r="F32" s="11"/>
      <c r="G32" s="29">
        <v>410.12200000000001</v>
      </c>
      <c r="H32" s="29">
        <v>411.815</v>
      </c>
      <c r="I32" s="29">
        <v>504.45100000000002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51.379600000000003</v>
      </c>
      <c r="D33" s="17">
        <v>49.551600000000001</v>
      </c>
      <c r="E33" s="17">
        <v>51.526200000000003</v>
      </c>
      <c r="F33" s="17"/>
      <c r="G33" s="30">
        <v>1417.848</v>
      </c>
      <c r="H33" s="30">
        <v>1389.37</v>
      </c>
      <c r="I33" s="30">
        <v>1459.8879999999999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M17" sqref="M17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7"/>
      <c r="C5" s="27"/>
      <c r="D5" s="27"/>
      <c r="E5" s="27"/>
      <c r="F5" s="27"/>
      <c r="G5" s="27"/>
      <c r="H5" s="27"/>
      <c r="I5" s="27"/>
      <c r="J5" s="27"/>
    </row>
    <row r="6" spans="1:19">
      <c r="A6" s="2"/>
      <c r="B6" s="27"/>
      <c r="C6" s="27"/>
      <c r="D6" s="27"/>
      <c r="E6" s="27"/>
      <c r="F6" s="27"/>
      <c r="G6" s="27"/>
      <c r="H6" s="27"/>
      <c r="I6" s="27"/>
      <c r="J6" s="27"/>
    </row>
    <row r="7" spans="1:19">
      <c r="A7" s="2"/>
      <c r="B7" s="27"/>
      <c r="C7" s="27"/>
      <c r="D7" s="27"/>
      <c r="E7" s="27"/>
      <c r="F7" s="27"/>
      <c r="G7" s="27"/>
      <c r="H7" s="27"/>
      <c r="I7" s="27"/>
      <c r="J7" s="27"/>
    </row>
    <row r="8" spans="1:19">
      <c r="A8" s="2"/>
      <c r="B8" s="27"/>
      <c r="C8" s="27"/>
      <c r="D8" s="27"/>
      <c r="E8" s="27"/>
      <c r="F8" s="27"/>
      <c r="G8" s="27"/>
      <c r="H8" s="27"/>
      <c r="I8" s="27"/>
      <c r="J8" s="27"/>
    </row>
    <row r="9" spans="1:19" ht="15">
      <c r="A9" s="2"/>
      <c r="B9" s="60" t="s">
        <v>42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30.458000000000002</v>
      </c>
      <c r="D15" s="11">
        <v>30.984299999999998</v>
      </c>
      <c r="E15" s="11">
        <v>28.071400000000001</v>
      </c>
      <c r="F15" s="11"/>
      <c r="G15" s="11">
        <v>895.73599999999999</v>
      </c>
      <c r="H15" s="11">
        <v>927.95799999999997</v>
      </c>
      <c r="I15" s="11">
        <v>853.851</v>
      </c>
      <c r="J15" s="11"/>
      <c r="Q15" s="22"/>
      <c r="R15" s="23"/>
      <c r="S15" s="23"/>
    </row>
    <row r="16" spans="1:19">
      <c r="B16" s="10" t="s">
        <v>5</v>
      </c>
      <c r="C16" s="11">
        <v>27.899899999999999</v>
      </c>
      <c r="D16" s="11">
        <v>28.792800000000003</v>
      </c>
      <c r="E16" s="11">
        <v>25.640699999999999</v>
      </c>
      <c r="F16" s="11"/>
      <c r="G16" s="11">
        <v>820.50300000000004</v>
      </c>
      <c r="H16" s="11">
        <v>862.32600000000002</v>
      </c>
      <c r="I16" s="11">
        <v>779.91499999999996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2.5581799999999997</v>
      </c>
      <c r="D17" s="11">
        <v>2.19143</v>
      </c>
      <c r="E17" s="11">
        <v>2.4307400000000001</v>
      </c>
      <c r="F17" s="11"/>
      <c r="G17" s="11">
        <v>75.233000000000004</v>
      </c>
      <c r="H17" s="11">
        <v>65.632000000000005</v>
      </c>
      <c r="I17" s="11">
        <v>73.936000000000007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30.599300000000003</v>
      </c>
      <c r="D18" s="11">
        <v>31.6617</v>
      </c>
      <c r="E18" s="11">
        <v>32.036900000000003</v>
      </c>
      <c r="F18" s="11"/>
      <c r="G18" s="11">
        <v>899.89099999999996</v>
      </c>
      <c r="H18" s="11">
        <v>948.24800000000005</v>
      </c>
      <c r="I18" s="11">
        <v>974.471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7.5969300000000004</v>
      </c>
      <c r="D19" s="11">
        <v>6.9787199999999991</v>
      </c>
      <c r="E19" s="11">
        <v>8.1520899999999994</v>
      </c>
      <c r="F19" s="11"/>
      <c r="G19" s="11">
        <v>223.417</v>
      </c>
      <c r="H19" s="11">
        <v>209.00800000000001</v>
      </c>
      <c r="I19" s="11">
        <v>247.96299999999999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31.345699999999997</v>
      </c>
      <c r="D20" s="11">
        <v>30.375299999999999</v>
      </c>
      <c r="E20" s="11">
        <v>31.739600000000003</v>
      </c>
      <c r="F20" s="11"/>
      <c r="G20" s="11">
        <v>921.84100000000001</v>
      </c>
      <c r="H20" s="11">
        <v>909.72</v>
      </c>
      <c r="I20" s="11">
        <v>965.42700000000002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61.057399999999994</v>
      </c>
      <c r="D22" s="11">
        <v>62.646000000000001</v>
      </c>
      <c r="E22" s="11">
        <v>60.1083</v>
      </c>
      <c r="F22" s="11"/>
      <c r="G22" s="11">
        <v>1795.627</v>
      </c>
      <c r="H22" s="11">
        <v>1876.2059999999999</v>
      </c>
      <c r="I22" s="11">
        <v>1828.3219999999999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14.5984</v>
      </c>
      <c r="D23" s="11">
        <v>15.4909</v>
      </c>
      <c r="E23" s="11">
        <v>14.796899999999999</v>
      </c>
      <c r="F23" s="11"/>
      <c r="G23" s="11">
        <v>429.322</v>
      </c>
      <c r="H23" s="11">
        <v>463.94099999999997</v>
      </c>
      <c r="I23" s="11">
        <v>450.07900000000001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16.4968</v>
      </c>
      <c r="D25" s="11">
        <v>17.918099999999999</v>
      </c>
      <c r="E25" s="11">
        <v>16.837699999999998</v>
      </c>
      <c r="F25" s="11"/>
      <c r="G25" s="11">
        <v>485.15100000000001</v>
      </c>
      <c r="H25" s="11">
        <v>536.63599999999997</v>
      </c>
      <c r="I25" s="11">
        <v>512.154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12.2103</v>
      </c>
      <c r="D26" s="11">
        <v>13.160399999999999</v>
      </c>
      <c r="E26" s="11">
        <v>19.5732</v>
      </c>
      <c r="F26" s="11"/>
      <c r="G26" s="11">
        <v>359.09100000000001</v>
      </c>
      <c r="H26" s="11">
        <v>394.14400000000001</v>
      </c>
      <c r="I26" s="11">
        <v>595.35900000000004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41.567700000000002</v>
      </c>
      <c r="D27" s="11">
        <v>41.669699999999999</v>
      </c>
      <c r="E27" s="11">
        <v>39.165499999999994</v>
      </c>
      <c r="F27" s="11"/>
      <c r="G27" s="11">
        <v>1222.4580000000001</v>
      </c>
      <c r="H27" s="11">
        <v>1247.981</v>
      </c>
      <c r="I27" s="11">
        <v>1191.3030000000001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11.2692</v>
      </c>
      <c r="D28" s="11">
        <v>8.5026200000000003</v>
      </c>
      <c r="E28" s="11">
        <v>6.9727499999999996</v>
      </c>
      <c r="F28" s="11"/>
      <c r="G28" s="11">
        <v>331.41300000000001</v>
      </c>
      <c r="H28" s="11">
        <v>254.648</v>
      </c>
      <c r="I28" s="11">
        <v>212.09100000000001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12.785399999999999</v>
      </c>
      <c r="D29" s="11">
        <v>14.917900000000001</v>
      </c>
      <c r="E29" s="11">
        <v>11.668900000000001</v>
      </c>
      <c r="F29" s="11"/>
      <c r="G29" s="11">
        <v>376.00299999999999</v>
      </c>
      <c r="H29" s="11">
        <v>446.78100000000001</v>
      </c>
      <c r="I29" s="11">
        <v>354.93400000000003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22.977499999999999</v>
      </c>
      <c r="D30" s="11">
        <v>24.846899999999998</v>
      </c>
      <c r="E30" s="11">
        <v>22.062000000000001</v>
      </c>
      <c r="F30" s="11"/>
      <c r="G30" s="11">
        <v>675.74099999999999</v>
      </c>
      <c r="H30" s="11">
        <v>744.14700000000005</v>
      </c>
      <c r="I30" s="11">
        <v>671.06399999999996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3.5" customHeight="1">
      <c r="B32" s="15" t="s">
        <v>21</v>
      </c>
      <c r="C32" s="11">
        <v>7.3346300000000006</v>
      </c>
      <c r="D32" s="11">
        <v>5.2534400000000003</v>
      </c>
      <c r="E32" s="11">
        <v>6.5555199999999996</v>
      </c>
      <c r="F32" s="11"/>
      <c r="G32" s="11">
        <v>215.703</v>
      </c>
      <c r="H32" s="11">
        <v>157.33699999999999</v>
      </c>
      <c r="I32" s="11">
        <v>199.4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38.055</v>
      </c>
      <c r="D33" s="17">
        <v>37.963000000000001</v>
      </c>
      <c r="E33" s="17">
        <v>36.223499999999994</v>
      </c>
      <c r="F33" s="17"/>
      <c r="G33" s="17">
        <v>1119.153</v>
      </c>
      <c r="H33" s="17">
        <v>1136.9659999999999</v>
      </c>
      <c r="I33" s="17">
        <v>1101.8140000000001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2"/>
  <sheetViews>
    <sheetView workbookViewId="0">
      <selection activeCell="B76" sqref="B76:L76"/>
    </sheetView>
  </sheetViews>
  <sheetFormatPr baseColWidth="10" defaultRowHeight="12" x14ac:dyDescent="0"/>
  <cols>
    <col min="1" max="1" width="1.6640625" style="4" customWidth="1"/>
    <col min="2" max="2" width="64.6640625" style="4" customWidth="1"/>
    <col min="3" max="6" width="10.6640625" style="4" customWidth="1"/>
    <col min="7" max="7" width="1.6640625" style="4" customWidth="1"/>
    <col min="8" max="10" width="10.6640625" style="4" customWidth="1"/>
    <col min="11" max="11" width="12.6640625" style="4" customWidth="1"/>
    <col min="12" max="12" width="16.5" style="32" customWidth="1"/>
    <col min="13" max="16384" width="10.83203125" style="4"/>
  </cols>
  <sheetData>
    <row r="3" spans="1:13" ht="12.75" customHeight="1"/>
    <row r="4" spans="1:13" ht="12.75" customHeight="1"/>
    <row r="5" spans="1:13" ht="12.75" customHeight="1"/>
    <row r="6" spans="1:13" ht="12.75" customHeight="1"/>
    <row r="7" spans="1:13" ht="12.75" customHeight="1"/>
    <row r="8" spans="1:13" ht="12.75" customHeight="1"/>
    <row r="9" spans="1:13" ht="15.75" customHeight="1">
      <c r="A9" s="33"/>
      <c r="B9" s="60" t="s">
        <v>74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3" ht="18" customHeight="1" thickBot="1">
      <c r="A10" s="34"/>
      <c r="B10" s="60" t="s">
        <v>75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3" ht="35" customHeight="1" thickTop="1">
      <c r="B11" s="62" t="s">
        <v>0</v>
      </c>
      <c r="C11" s="67">
        <v>2016</v>
      </c>
      <c r="D11" s="67"/>
      <c r="E11" s="67">
        <v>2018</v>
      </c>
      <c r="F11" s="67"/>
      <c r="G11" s="52"/>
      <c r="H11" s="53" t="s">
        <v>62</v>
      </c>
      <c r="I11" s="53" t="s">
        <v>63</v>
      </c>
      <c r="J11" s="68" t="s">
        <v>64</v>
      </c>
      <c r="K11" s="70" t="s">
        <v>65</v>
      </c>
      <c r="L11" s="68" t="s">
        <v>66</v>
      </c>
    </row>
    <row r="12" spans="1:13" ht="40" customHeight="1" thickBot="1">
      <c r="A12" s="35"/>
      <c r="B12" s="62"/>
      <c r="C12" s="54" t="s">
        <v>1</v>
      </c>
      <c r="D12" s="55" t="s">
        <v>67</v>
      </c>
      <c r="E12" s="54" t="s">
        <v>1</v>
      </c>
      <c r="F12" s="55" t="s">
        <v>67</v>
      </c>
      <c r="G12" s="56"/>
      <c r="H12" s="69" t="s">
        <v>79</v>
      </c>
      <c r="I12" s="69"/>
      <c r="J12" s="69"/>
      <c r="K12" s="71"/>
      <c r="L12" s="69"/>
    </row>
    <row r="13" spans="1:13" ht="15">
      <c r="B13" s="7" t="s">
        <v>68</v>
      </c>
      <c r="C13" s="36"/>
      <c r="D13" s="37"/>
      <c r="E13" s="36"/>
      <c r="F13" s="37"/>
      <c r="G13" s="38"/>
      <c r="H13" s="36"/>
      <c r="I13" s="37"/>
      <c r="J13" s="38"/>
      <c r="K13" s="36"/>
      <c r="L13" s="39"/>
    </row>
    <row r="14" spans="1:13">
      <c r="B14" s="10" t="s">
        <v>4</v>
      </c>
      <c r="C14" s="11">
        <v>43.231180000000002</v>
      </c>
      <c r="D14" s="11">
        <v>0.36337000000000003</v>
      </c>
      <c r="E14" s="11">
        <v>41.905909999999999</v>
      </c>
      <c r="F14" s="11">
        <v>0.34559000000000001</v>
      </c>
      <c r="H14" s="11">
        <f>E14-C14</f>
        <v>-1.3252700000000033</v>
      </c>
      <c r="I14" s="40">
        <f>SQRT(F14*F14+D14*D14)</f>
        <v>0.50146804982969762</v>
      </c>
      <c r="J14" s="40">
        <f>H14/I14</f>
        <v>-2.6427805329772758</v>
      </c>
      <c r="K14" s="40">
        <f t="shared" ref="K14:K19" si="0">IF(J14&gt;0,(1-NORMSDIST(J14)),(NORMSDIST(J14)))</f>
        <v>4.1114157649793483E-3</v>
      </c>
      <c r="L14" s="41" t="str">
        <f>IF(K14&lt;0.025,"Significativa","No significativa")</f>
        <v>Significativa</v>
      </c>
      <c r="M14" s="42"/>
    </row>
    <row r="15" spans="1:13" ht="12.75" customHeight="1">
      <c r="B15" s="10" t="s">
        <v>5</v>
      </c>
      <c r="C15" s="11">
        <v>35.991379999999999</v>
      </c>
      <c r="D15" s="11">
        <v>0.32469999999999999</v>
      </c>
      <c r="E15" s="11">
        <v>34.883220000000001</v>
      </c>
      <c r="F15" s="11">
        <v>0.30314999999999998</v>
      </c>
      <c r="H15" s="11">
        <f t="shared" ref="H15:H19" si="1">E15-C15</f>
        <v>-1.108159999999998</v>
      </c>
      <c r="I15" s="40">
        <f t="shared" ref="I15:I19" si="2">SQRT(F15*F15+D15*D15)</f>
        <v>0.44421842881627499</v>
      </c>
      <c r="J15" s="40">
        <f t="shared" ref="J15:J19" si="3">H15/I15</f>
        <v>-2.4946286063659096</v>
      </c>
      <c r="K15" s="40">
        <f t="shared" si="0"/>
        <v>6.3044512645944175E-3</v>
      </c>
      <c r="L15" s="41" t="str">
        <f t="shared" ref="L15:L32" si="4">IF(K15&lt;0.025,"Significativa","No significativa")</f>
        <v>Significativa</v>
      </c>
    </row>
    <row r="16" spans="1:13" ht="12.75" customHeight="1">
      <c r="B16" s="10" t="s">
        <v>6</v>
      </c>
      <c r="C16" s="11">
        <v>7.2398000000000007</v>
      </c>
      <c r="D16" s="11">
        <v>0.23949000000000001</v>
      </c>
      <c r="E16" s="11">
        <v>7.0226899999999999</v>
      </c>
      <c r="F16" s="11">
        <v>0.21292</v>
      </c>
      <c r="H16" s="11">
        <f t="shared" si="1"/>
        <v>-0.2171100000000008</v>
      </c>
      <c r="I16" s="40">
        <f t="shared" si="2"/>
        <v>0.32045340768979197</v>
      </c>
      <c r="J16" s="40">
        <f t="shared" si="3"/>
        <v>-0.67750878845441853</v>
      </c>
      <c r="K16" s="40">
        <f t="shared" si="0"/>
        <v>0.24904159795928715</v>
      </c>
      <c r="L16" s="41" t="str">
        <f t="shared" si="4"/>
        <v>No significativa</v>
      </c>
    </row>
    <row r="17" spans="1:19">
      <c r="B17" s="10" t="s">
        <v>7</v>
      </c>
      <c r="C17" s="11">
        <v>25.25386</v>
      </c>
      <c r="D17" s="11">
        <v>0.26738000000000001</v>
      </c>
      <c r="E17" s="11">
        <v>26.434760000000001</v>
      </c>
      <c r="F17" s="11">
        <v>0.27829999999999999</v>
      </c>
      <c r="H17" s="11">
        <f t="shared" si="1"/>
        <v>1.1809000000000012</v>
      </c>
      <c r="I17" s="40">
        <f t="shared" si="2"/>
        <v>0.38593128196610338</v>
      </c>
      <c r="J17" s="40">
        <f t="shared" si="3"/>
        <v>3.0598711614771887</v>
      </c>
      <c r="K17" s="40">
        <f t="shared" si="0"/>
        <v>1.107161126836953E-3</v>
      </c>
      <c r="L17" s="41" t="str">
        <f t="shared" si="4"/>
        <v>Significativa</v>
      </c>
    </row>
    <row r="18" spans="1:19">
      <c r="B18" s="10" t="s">
        <v>8</v>
      </c>
      <c r="C18" s="11">
        <v>7.5521400000000005</v>
      </c>
      <c r="D18" s="11">
        <v>0.15751999999999999</v>
      </c>
      <c r="E18" s="11">
        <v>7.9784300000000004</v>
      </c>
      <c r="F18" s="11">
        <v>0.15906000000000001</v>
      </c>
      <c r="H18" s="11">
        <f t="shared" si="1"/>
        <v>0.42628999999999984</v>
      </c>
      <c r="I18" s="40">
        <f t="shared" si="2"/>
        <v>0.22385851335162574</v>
      </c>
      <c r="J18" s="40">
        <f t="shared" si="3"/>
        <v>1.9042831725162261</v>
      </c>
      <c r="K18" s="40">
        <f t="shared" si="0"/>
        <v>2.8436657291127321E-2</v>
      </c>
      <c r="L18" s="41" t="str">
        <f t="shared" si="4"/>
        <v>No significativa</v>
      </c>
    </row>
    <row r="19" spans="1:19">
      <c r="B19" s="10" t="s">
        <v>9</v>
      </c>
      <c r="C19" s="11">
        <v>23.962820000000001</v>
      </c>
      <c r="D19" s="11">
        <v>0.28078000000000003</v>
      </c>
      <c r="E19" s="11">
        <v>23.680899999999998</v>
      </c>
      <c r="F19" s="11">
        <v>0.24895</v>
      </c>
      <c r="H19" s="11">
        <f t="shared" si="1"/>
        <v>-0.28192000000000306</v>
      </c>
      <c r="I19" s="40">
        <f t="shared" si="2"/>
        <v>0.37525126368874501</v>
      </c>
      <c r="J19" s="40">
        <f t="shared" si="3"/>
        <v>-0.75128327944511264</v>
      </c>
      <c r="K19" s="40">
        <f t="shared" si="0"/>
        <v>0.22624109491448563</v>
      </c>
      <c r="L19" s="41" t="str">
        <f t="shared" si="4"/>
        <v>No significativa</v>
      </c>
    </row>
    <row r="20" spans="1:19">
      <c r="B20" s="12" t="s">
        <v>10</v>
      </c>
      <c r="C20" s="11"/>
      <c r="D20" s="11"/>
      <c r="E20" s="11"/>
      <c r="F20" s="11"/>
      <c r="H20" s="11"/>
      <c r="I20" s="40"/>
      <c r="J20" s="40"/>
      <c r="K20" s="40"/>
      <c r="L20" s="41"/>
    </row>
    <row r="21" spans="1:19">
      <c r="B21" s="13" t="s">
        <v>11</v>
      </c>
      <c r="C21" s="11">
        <v>68.485039999999998</v>
      </c>
      <c r="D21" s="11">
        <v>0.3019</v>
      </c>
      <c r="E21" s="11">
        <v>68.340670000000003</v>
      </c>
      <c r="F21" s="11">
        <v>0.27524999999999999</v>
      </c>
      <c r="H21" s="11">
        <f>E21-C21</f>
        <v>-0.144369999999995</v>
      </c>
      <c r="I21" s="40">
        <f>SQRT(F21*F21+D21*D21)</f>
        <v>0.40854151869791644</v>
      </c>
      <c r="J21" s="40">
        <f>H21/I21</f>
        <v>-0.35337901631179131</v>
      </c>
      <c r="K21" s="40">
        <f>IF(J21&gt;0,(1-NORMSDIST(J21)),(NORMSDIST(J21)))</f>
        <v>0.36190215745668408</v>
      </c>
      <c r="L21" s="41" t="str">
        <f t="shared" si="4"/>
        <v>No significativa</v>
      </c>
    </row>
    <row r="22" spans="1:19" ht="12.75" customHeight="1">
      <c r="B22" s="13" t="s">
        <v>12</v>
      </c>
      <c r="C22" s="11">
        <v>19.99072</v>
      </c>
      <c r="D22" s="11">
        <v>0.27734999999999999</v>
      </c>
      <c r="E22" s="11">
        <v>20.154789999999998</v>
      </c>
      <c r="F22" s="11">
        <v>0.26156000000000001</v>
      </c>
      <c r="H22" s="11">
        <f>E22-C22</f>
        <v>0.16406999999999883</v>
      </c>
      <c r="I22" s="40">
        <f>SQRT(F22*F22+D22*D22)</f>
        <v>0.38123045012170792</v>
      </c>
      <c r="J22" s="40">
        <f>H22/I22</f>
        <v>0.43036960963537785</v>
      </c>
      <c r="K22" s="40">
        <f>IF(J22&gt;0,(1-NORMSDIST(J22)),(NORMSDIST(J22)))</f>
        <v>0.33346339922952306</v>
      </c>
      <c r="L22" s="41" t="str">
        <f t="shared" si="4"/>
        <v>No significativa</v>
      </c>
    </row>
    <row r="23" spans="1:19">
      <c r="B23" s="14" t="s">
        <v>69</v>
      </c>
      <c r="C23" s="11"/>
      <c r="D23" s="11"/>
      <c r="E23" s="11"/>
      <c r="F23" s="11"/>
      <c r="H23" s="11"/>
      <c r="I23" s="40"/>
      <c r="J23" s="40"/>
      <c r="K23" s="40"/>
      <c r="L23" s="41"/>
    </row>
    <row r="24" spans="1:19">
      <c r="B24" s="15" t="s">
        <v>14</v>
      </c>
      <c r="C24" s="11">
        <v>18.45337</v>
      </c>
      <c r="D24" s="11">
        <v>0.17030000000000001</v>
      </c>
      <c r="E24" s="11">
        <v>18.99023</v>
      </c>
      <c r="F24" s="11">
        <v>0.16622999999999999</v>
      </c>
      <c r="H24" s="11">
        <f t="shared" ref="H24:H29" si="5">E24-C24</f>
        <v>0.53686000000000078</v>
      </c>
      <c r="I24" s="40">
        <f t="shared" ref="I24:I29" si="6">SQRT(F24*F24+D24*D24)</f>
        <v>0.23798004727287536</v>
      </c>
      <c r="J24" s="40">
        <f t="shared" ref="J24:J29" si="7">H24/I24</f>
        <v>2.2559034093493575</v>
      </c>
      <c r="K24" s="40">
        <f t="shared" ref="K24:K29" si="8">IF(J24&gt;0,(1-NORMSDIST(J24)),(NORMSDIST(J24)))</f>
        <v>1.2038340485143295E-2</v>
      </c>
      <c r="L24" s="41" t="str">
        <f t="shared" si="4"/>
        <v>Significativa</v>
      </c>
    </row>
    <row r="25" spans="1:19">
      <c r="B25" s="13" t="s">
        <v>15</v>
      </c>
      <c r="C25" s="11">
        <v>15.552550000000002</v>
      </c>
      <c r="D25" s="11">
        <v>0.18359999999999999</v>
      </c>
      <c r="E25" s="11">
        <v>16.193170000000002</v>
      </c>
      <c r="F25" s="11">
        <v>0.19545000000000001</v>
      </c>
      <c r="H25" s="11">
        <f t="shared" si="5"/>
        <v>0.64062000000000019</v>
      </c>
      <c r="I25" s="40">
        <f t="shared" si="6"/>
        <v>0.2681597704727538</v>
      </c>
      <c r="J25" s="40">
        <f t="shared" si="7"/>
        <v>2.3889489421571906</v>
      </c>
      <c r="K25" s="40">
        <f t="shared" si="8"/>
        <v>8.4483251863237685E-3</v>
      </c>
      <c r="L25" s="41" t="str">
        <f t="shared" si="4"/>
        <v>Significativa</v>
      </c>
    </row>
    <row r="26" spans="1:19">
      <c r="B26" s="13" t="s">
        <v>16</v>
      </c>
      <c r="C26" s="11">
        <v>54.114759999999997</v>
      </c>
      <c r="D26" s="11">
        <v>0.34732999999999997</v>
      </c>
      <c r="E26" s="11">
        <v>53.462499999999999</v>
      </c>
      <c r="F26" s="11">
        <v>0.31109000000000003</v>
      </c>
      <c r="H26" s="11">
        <f t="shared" si="5"/>
        <v>-0.65225999999999829</v>
      </c>
      <c r="I26" s="40">
        <f t="shared" si="6"/>
        <v>0.46627793964544367</v>
      </c>
      <c r="J26" s="40">
        <f t="shared" si="7"/>
        <v>-1.3988652358204525</v>
      </c>
      <c r="K26" s="40">
        <f t="shared" si="8"/>
        <v>8.0926699595224735E-2</v>
      </c>
      <c r="L26" s="41" t="str">
        <f t="shared" si="4"/>
        <v>No significativa</v>
      </c>
    </row>
    <row r="27" spans="1:19">
      <c r="B27" s="13" t="s">
        <v>17</v>
      </c>
      <c r="C27" s="11">
        <v>11.97775</v>
      </c>
      <c r="D27" s="11">
        <v>0.28628999999999999</v>
      </c>
      <c r="E27" s="11">
        <v>10.999979999999999</v>
      </c>
      <c r="F27" s="11">
        <v>0.25454000000000004</v>
      </c>
      <c r="H27" s="11">
        <f t="shared" si="5"/>
        <v>-0.97777000000000136</v>
      </c>
      <c r="I27" s="40">
        <f t="shared" si="6"/>
        <v>0.38308298800651536</v>
      </c>
      <c r="J27" s="40">
        <f t="shared" si="7"/>
        <v>-2.5523712370734972</v>
      </c>
      <c r="K27" s="40">
        <f t="shared" si="8"/>
        <v>5.3496224574235383E-3</v>
      </c>
      <c r="L27" s="41" t="str">
        <f t="shared" si="4"/>
        <v>Significativa</v>
      </c>
    </row>
    <row r="28" spans="1:19">
      <c r="B28" s="13" t="s">
        <v>18</v>
      </c>
      <c r="C28" s="11">
        <v>19.160609999999998</v>
      </c>
      <c r="D28" s="11">
        <v>0.34182000000000001</v>
      </c>
      <c r="E28" s="11">
        <v>19.60342</v>
      </c>
      <c r="F28" s="11">
        <v>0.32296000000000002</v>
      </c>
      <c r="H28" s="11">
        <f t="shared" si="5"/>
        <v>0.44281000000000148</v>
      </c>
      <c r="I28" s="40">
        <f t="shared" si="6"/>
        <v>0.47025958150791569</v>
      </c>
      <c r="J28" s="40">
        <f t="shared" si="7"/>
        <v>0.94162887352577596</v>
      </c>
      <c r="K28" s="40">
        <f t="shared" si="8"/>
        <v>0.17319134088258803</v>
      </c>
      <c r="L28" s="41" t="str">
        <f t="shared" si="4"/>
        <v>No significativa</v>
      </c>
    </row>
    <row r="29" spans="1:19">
      <c r="B29" s="13" t="s">
        <v>70</v>
      </c>
      <c r="C29" s="11">
        <v>21.905279999999998</v>
      </c>
      <c r="D29" s="11">
        <v>0.29959999999999998</v>
      </c>
      <c r="E29" s="11">
        <v>22.229119999999998</v>
      </c>
      <c r="F29" s="11">
        <v>0.27592</v>
      </c>
      <c r="H29" s="11">
        <f t="shared" si="5"/>
        <v>0.32384000000000057</v>
      </c>
      <c r="I29" s="40">
        <f t="shared" si="6"/>
        <v>0.40729842425425611</v>
      </c>
      <c r="J29" s="40">
        <f t="shared" si="7"/>
        <v>0.79509269055714149</v>
      </c>
      <c r="K29" s="40">
        <f t="shared" si="8"/>
        <v>0.2132797931128807</v>
      </c>
      <c r="L29" s="41" t="str">
        <f t="shared" si="4"/>
        <v>No significativa</v>
      </c>
    </row>
    <row r="30" spans="1:19" ht="12.75" customHeight="1">
      <c r="B30" s="7" t="s">
        <v>20</v>
      </c>
      <c r="C30" s="11"/>
      <c r="D30" s="11"/>
      <c r="E30" s="11"/>
      <c r="F30" s="11"/>
      <c r="H30" s="11"/>
      <c r="I30" s="40"/>
      <c r="J30" s="40"/>
      <c r="K30" s="40"/>
      <c r="L30" s="41"/>
    </row>
    <row r="31" spans="1:19" s="43" customFormat="1">
      <c r="B31" s="44" t="s">
        <v>71</v>
      </c>
      <c r="C31" s="11">
        <v>14.863999999999999</v>
      </c>
      <c r="D31" s="11">
        <v>0.33374999999999999</v>
      </c>
      <c r="E31" s="11">
        <v>14.000730000000001</v>
      </c>
      <c r="F31" s="11">
        <v>0.28043999999999997</v>
      </c>
      <c r="H31" s="11">
        <f>E31-C31</f>
        <v>-0.86326999999999821</v>
      </c>
      <c r="I31" s="40">
        <f>SQRT(((F31^2)+(D31^2)))</f>
        <v>0.435930792787112</v>
      </c>
      <c r="J31" s="40">
        <f>(E31-C31)/SQRT(((F31^2)+(D31^2)))</f>
        <v>-1.9802914001112522</v>
      </c>
      <c r="K31" s="40">
        <f>IF(J31&gt;0,(1-NORMSDIST(J31)),(NORMSDIST(J31)))</f>
        <v>2.3835397290059936E-2</v>
      </c>
      <c r="L31" s="41" t="str">
        <f t="shared" si="4"/>
        <v>Significativa</v>
      </c>
      <c r="O31" s="4"/>
      <c r="P31" s="4"/>
      <c r="R31" s="4"/>
      <c r="S31" s="4"/>
    </row>
    <row r="32" spans="1:19" s="43" customFormat="1" ht="13" thickBot="1">
      <c r="A32" s="45"/>
      <c r="B32" s="46" t="s">
        <v>72</v>
      </c>
      <c r="C32" s="17">
        <v>50.783319999999996</v>
      </c>
      <c r="D32" s="17">
        <v>0.36829000000000001</v>
      </c>
      <c r="E32" s="17">
        <v>49.884340000000002</v>
      </c>
      <c r="F32" s="17">
        <v>0.35615999999999998</v>
      </c>
      <c r="G32" s="45"/>
      <c r="H32" s="17">
        <f>E32-C32</f>
        <v>-0.89897999999999456</v>
      </c>
      <c r="I32" s="47">
        <f>SQRT(((F32^2)+(D32^2)))</f>
        <v>0.51233530983136433</v>
      </c>
      <c r="J32" s="47">
        <f>(E32-C32)/SQRT(((F32^2)+(D32^2)))</f>
        <v>-1.7546711748130237</v>
      </c>
      <c r="K32" s="47">
        <f>IF(J32&gt;0,(1-NORMSDIST(J32)),(NORMSDIST(J32)))</f>
        <v>3.9657784642726221E-2</v>
      </c>
      <c r="L32" s="48" t="str">
        <f t="shared" si="4"/>
        <v>No significativa</v>
      </c>
      <c r="O32" s="4"/>
      <c r="P32" s="4"/>
      <c r="R32" s="4"/>
      <c r="S32" s="4"/>
    </row>
    <row r="33" spans="1:13" ht="12.75" customHeight="1" thickTop="1">
      <c r="B33" s="18" t="s">
        <v>73</v>
      </c>
    </row>
    <row r="34" spans="1:13">
      <c r="B34" s="49" t="s">
        <v>85</v>
      </c>
    </row>
    <row r="35" spans="1:13">
      <c r="B35" s="49"/>
    </row>
    <row r="36" spans="1:13">
      <c r="B36" s="49"/>
    </row>
    <row r="37" spans="1:13">
      <c r="B37" s="51"/>
      <c r="L37" s="4"/>
    </row>
    <row r="38" spans="1:13" ht="15.75" customHeight="1">
      <c r="A38" s="33"/>
      <c r="B38" s="60" t="s">
        <v>80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1:13" ht="18" customHeight="1" thickBot="1">
      <c r="A39" s="34"/>
      <c r="B39" s="60" t="s">
        <v>75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3" ht="35" customHeight="1" thickTop="1">
      <c r="B40" s="62" t="s">
        <v>0</v>
      </c>
      <c r="C40" s="67">
        <v>2016</v>
      </c>
      <c r="D40" s="67"/>
      <c r="E40" s="67">
        <v>2018</v>
      </c>
      <c r="F40" s="67"/>
      <c r="G40" s="52"/>
      <c r="H40" s="53" t="s">
        <v>62</v>
      </c>
      <c r="I40" s="53" t="s">
        <v>63</v>
      </c>
      <c r="J40" s="68" t="s">
        <v>64</v>
      </c>
      <c r="K40" s="70" t="s">
        <v>65</v>
      </c>
      <c r="L40" s="68" t="s">
        <v>66</v>
      </c>
    </row>
    <row r="41" spans="1:13" ht="40" customHeight="1" thickBot="1">
      <c r="A41" s="35"/>
      <c r="B41" s="62"/>
      <c r="C41" s="54" t="s">
        <v>1</v>
      </c>
      <c r="D41" s="55" t="s">
        <v>67</v>
      </c>
      <c r="E41" s="54" t="s">
        <v>1</v>
      </c>
      <c r="F41" s="55" t="s">
        <v>67</v>
      </c>
      <c r="G41" s="56"/>
      <c r="H41" s="69" t="s">
        <v>79</v>
      </c>
      <c r="I41" s="69"/>
      <c r="J41" s="69"/>
      <c r="K41" s="71"/>
      <c r="L41" s="69"/>
    </row>
    <row r="42" spans="1:13" ht="15">
      <c r="B42" s="7" t="s">
        <v>68</v>
      </c>
      <c r="C42" s="36"/>
      <c r="D42" s="37"/>
      <c r="E42" s="36"/>
      <c r="F42" s="37"/>
      <c r="G42" s="38"/>
      <c r="H42" s="36"/>
      <c r="I42" s="37"/>
      <c r="J42" s="38"/>
      <c r="K42" s="36"/>
      <c r="L42" s="39"/>
    </row>
    <row r="43" spans="1:13">
      <c r="B43" s="10" t="s">
        <v>4</v>
      </c>
      <c r="C43" s="57">
        <v>38.064430000000002</v>
      </c>
      <c r="D43" s="57">
        <v>0.40353000000000006</v>
      </c>
      <c r="E43" s="57">
        <v>36.80641</v>
      </c>
      <c r="F43" s="57">
        <v>0.40074000000000004</v>
      </c>
      <c r="H43" s="11">
        <f>E43-C43</f>
        <v>-1.2580200000000019</v>
      </c>
      <c r="I43" s="40">
        <f>SQRT(F43*F43+D43*D43)</f>
        <v>0.56870819274914619</v>
      </c>
      <c r="J43" s="40">
        <f>H43/I43</f>
        <v>-2.2120658995937958</v>
      </c>
      <c r="K43" s="40">
        <f t="shared" ref="K43:K48" si="9">IF(J43&gt;0,(1-NORMSDIST(J43)),(NORMSDIST(J43)))</f>
        <v>1.3481055945004268E-2</v>
      </c>
      <c r="L43" s="41" t="str">
        <f>IF(K43&lt;0.025,"Significativa","No significativa")</f>
        <v>Significativa</v>
      </c>
      <c r="M43" s="42"/>
    </row>
    <row r="44" spans="1:13" ht="12.75" customHeight="1">
      <c r="B44" s="10" t="s">
        <v>5</v>
      </c>
      <c r="C44" s="57">
        <v>33.857819999999997</v>
      </c>
      <c r="D44" s="57">
        <v>0.37467999999999996</v>
      </c>
      <c r="E44" s="57">
        <v>32.758659999999999</v>
      </c>
      <c r="F44" s="57">
        <v>0.35860000000000003</v>
      </c>
      <c r="H44" s="11">
        <f t="shared" ref="H44:H48" si="10">E44-C44</f>
        <v>-1.0991599999999977</v>
      </c>
      <c r="I44" s="40">
        <f t="shared" ref="I44:I48" si="11">SQRT(F44*F44+D44*D44)</f>
        <v>0.51863191417420507</v>
      </c>
      <c r="J44" s="40">
        <f t="shared" ref="J44:J48" si="12">H44/I44</f>
        <v>-2.1193450884142795</v>
      </c>
      <c r="K44" s="40">
        <f t="shared" si="9"/>
        <v>1.7030656897062374E-2</v>
      </c>
      <c r="L44" s="41" t="str">
        <f t="shared" ref="L44:L48" si="13">IF(K44&lt;0.025,"Significativa","No significativa")</f>
        <v>Significativa</v>
      </c>
    </row>
    <row r="45" spans="1:13" ht="12.75" customHeight="1">
      <c r="B45" s="10" t="s">
        <v>6</v>
      </c>
      <c r="C45" s="57">
        <v>4.2065999999999999</v>
      </c>
      <c r="D45" s="57">
        <v>0.18917999999999999</v>
      </c>
      <c r="E45" s="57">
        <v>4.0477499999999997</v>
      </c>
      <c r="F45" s="57">
        <v>0.17380999999999999</v>
      </c>
      <c r="H45" s="11">
        <f t="shared" si="10"/>
        <v>-0.15885000000000016</v>
      </c>
      <c r="I45" s="40">
        <f t="shared" si="11"/>
        <v>0.25690268293655477</v>
      </c>
      <c r="J45" s="40">
        <f t="shared" si="12"/>
        <v>-0.61832752458731655</v>
      </c>
      <c r="K45" s="40">
        <f t="shared" si="9"/>
        <v>0.26817973083473856</v>
      </c>
      <c r="L45" s="41" t="str">
        <f t="shared" si="13"/>
        <v>No significativa</v>
      </c>
    </row>
    <row r="46" spans="1:13">
      <c r="B46" s="10" t="s">
        <v>7</v>
      </c>
      <c r="C46" s="57">
        <v>23.730560000000001</v>
      </c>
      <c r="D46" s="57">
        <v>0.29074</v>
      </c>
      <c r="E46" s="57">
        <v>24.500679999999999</v>
      </c>
      <c r="F46" s="57">
        <v>0.31029000000000001</v>
      </c>
      <c r="H46" s="11">
        <f t="shared" si="10"/>
        <v>0.77011999999999858</v>
      </c>
      <c r="I46" s="40">
        <f t="shared" si="11"/>
        <v>0.42521715828503442</v>
      </c>
      <c r="J46" s="40">
        <f t="shared" si="12"/>
        <v>1.8111216468921665</v>
      </c>
      <c r="K46" s="40">
        <f t="shared" si="9"/>
        <v>3.5061011689511368E-2</v>
      </c>
      <c r="L46" s="41" t="str">
        <f t="shared" si="13"/>
        <v>No significativa</v>
      </c>
    </row>
    <row r="47" spans="1:13">
      <c r="B47" s="10" t="s">
        <v>8</v>
      </c>
      <c r="C47" s="57">
        <v>9.2715099999999993</v>
      </c>
      <c r="D47" s="57">
        <v>0.20144000000000001</v>
      </c>
      <c r="E47" s="57">
        <v>9.9527599999999996</v>
      </c>
      <c r="F47" s="57">
        <v>0.20579999999999998</v>
      </c>
      <c r="H47" s="11">
        <f t="shared" si="10"/>
        <v>0.68125000000000036</v>
      </c>
      <c r="I47" s="40">
        <f t="shared" si="11"/>
        <v>0.2879786686544682</v>
      </c>
      <c r="J47" s="40">
        <f t="shared" si="12"/>
        <v>2.365626604161434</v>
      </c>
      <c r="K47" s="40">
        <f t="shared" si="9"/>
        <v>8.9997939489768752E-3</v>
      </c>
      <c r="L47" s="41" t="str">
        <f t="shared" si="13"/>
        <v>Significativa</v>
      </c>
    </row>
    <row r="48" spans="1:13">
      <c r="B48" s="10" t="s">
        <v>9</v>
      </c>
      <c r="C48" s="57">
        <v>28.933500000000002</v>
      </c>
      <c r="D48" s="57">
        <v>0.34277999999999997</v>
      </c>
      <c r="E48" s="57">
        <v>28.740139999999997</v>
      </c>
      <c r="F48" s="57">
        <v>0.31573000000000001</v>
      </c>
      <c r="H48" s="11">
        <f t="shared" si="10"/>
        <v>-0.19336000000000553</v>
      </c>
      <c r="I48" s="40">
        <f t="shared" si="11"/>
        <v>0.46602957127203848</v>
      </c>
      <c r="J48" s="40">
        <f t="shared" si="12"/>
        <v>-0.4149092931425466</v>
      </c>
      <c r="K48" s="40">
        <f t="shared" si="9"/>
        <v>0.3391041532508039</v>
      </c>
      <c r="L48" s="41" t="str">
        <f t="shared" si="13"/>
        <v>No significativa</v>
      </c>
    </row>
    <row r="49" spans="1:19">
      <c r="B49" s="12" t="s">
        <v>10</v>
      </c>
      <c r="C49" s="57"/>
      <c r="D49" s="57"/>
      <c r="E49" s="57"/>
      <c r="F49" s="57"/>
      <c r="H49" s="11"/>
      <c r="I49" s="40"/>
      <c r="J49" s="40"/>
      <c r="K49" s="40"/>
      <c r="L49" s="41"/>
    </row>
    <row r="50" spans="1:19">
      <c r="B50" s="13" t="s">
        <v>11</v>
      </c>
      <c r="C50" s="57">
        <v>61.794990000000006</v>
      </c>
      <c r="D50" s="57">
        <v>0.36765999999999999</v>
      </c>
      <c r="E50" s="57">
        <v>61.307089999999995</v>
      </c>
      <c r="F50" s="57">
        <v>0.34464</v>
      </c>
      <c r="H50" s="11">
        <f>E50-C50</f>
        <v>-0.48790000000001044</v>
      </c>
      <c r="I50" s="40">
        <f>SQRT(F50*F50+D50*D50)</f>
        <v>0.50393512003034679</v>
      </c>
      <c r="J50" s="40">
        <f>H50/I50</f>
        <v>-0.96818018948675233</v>
      </c>
      <c r="K50" s="40">
        <f>IF(J50&gt;0,(1-NORMSDIST(J50)),(NORMSDIST(J50)))</f>
        <v>0.16647719345503353</v>
      </c>
      <c r="L50" s="41" t="str">
        <f t="shared" ref="L50:L51" si="14">IF(K50&lt;0.025,"Significativa","No significativa")</f>
        <v>No significativa</v>
      </c>
    </row>
    <row r="51" spans="1:19" ht="12.75" customHeight="1">
      <c r="B51" s="13" t="s">
        <v>12</v>
      </c>
      <c r="C51" s="57">
        <v>13.51261</v>
      </c>
      <c r="D51" s="57">
        <v>0.26321</v>
      </c>
      <c r="E51" s="57">
        <v>13.6417</v>
      </c>
      <c r="F51" s="57">
        <v>0.26635999999999999</v>
      </c>
      <c r="H51" s="11">
        <f>E51-C51</f>
        <v>0.1290899999999997</v>
      </c>
      <c r="I51" s="40">
        <f>SQRT(F51*F51+D51*D51)</f>
        <v>0.37446916254880053</v>
      </c>
      <c r="J51" s="40">
        <f>H51/I51</f>
        <v>0.344727985400338</v>
      </c>
      <c r="K51" s="40">
        <f>IF(J51&gt;0,(1-NORMSDIST(J51)),(NORMSDIST(J51)))</f>
        <v>0.36514943851745163</v>
      </c>
      <c r="L51" s="41" t="str">
        <f t="shared" si="14"/>
        <v>No significativa</v>
      </c>
    </row>
    <row r="52" spans="1:19">
      <c r="B52" s="14" t="s">
        <v>69</v>
      </c>
      <c r="C52" s="57"/>
      <c r="D52" s="57"/>
      <c r="E52" s="57"/>
      <c r="F52" s="57"/>
      <c r="H52" s="11"/>
      <c r="I52" s="40"/>
      <c r="J52" s="40"/>
      <c r="K52" s="40"/>
      <c r="L52" s="41"/>
    </row>
    <row r="53" spans="1:19">
      <c r="B53" s="15" t="s">
        <v>14</v>
      </c>
      <c r="C53" s="57">
        <v>14.801459999999999</v>
      </c>
      <c r="D53" s="57">
        <v>0.16892000000000001</v>
      </c>
      <c r="E53" s="57">
        <v>15.050640000000001</v>
      </c>
      <c r="F53" s="57">
        <v>0.17093</v>
      </c>
      <c r="H53" s="11">
        <f t="shared" ref="H53:H58" si="15">E53-C53</f>
        <v>0.24918000000000262</v>
      </c>
      <c r="I53" s="40">
        <f t="shared" ref="I53:I58" si="16">SQRT(F53*F53+D53*D53)</f>
        <v>0.24031444255391726</v>
      </c>
      <c r="J53" s="40">
        <f t="shared" ref="J53:J58" si="17">H53/I53</f>
        <v>1.0368914883011922</v>
      </c>
      <c r="K53" s="40">
        <f t="shared" ref="K53:K58" si="18">IF(J53&gt;0,(1-NORMSDIST(J53)),(NORMSDIST(J53)))</f>
        <v>0.14989321559888635</v>
      </c>
      <c r="L53" s="41" t="str">
        <f t="shared" ref="L53:L58" si="19">IF(K53&lt;0.025,"Significativa","No significativa")</f>
        <v>No significativa</v>
      </c>
    </row>
    <row r="54" spans="1:19">
      <c r="B54" s="13" t="s">
        <v>15</v>
      </c>
      <c r="C54" s="57">
        <v>16.25705</v>
      </c>
      <c r="D54" s="57">
        <v>0.22055999999999998</v>
      </c>
      <c r="E54" s="57">
        <v>16.982469999999999</v>
      </c>
      <c r="F54" s="57">
        <v>0.23479999999999998</v>
      </c>
      <c r="H54" s="11">
        <f t="shared" si="15"/>
        <v>0.72541999999999973</v>
      </c>
      <c r="I54" s="40">
        <f t="shared" si="16"/>
        <v>0.3221455472298197</v>
      </c>
      <c r="J54" s="40">
        <f t="shared" si="17"/>
        <v>2.2518392889114893</v>
      </c>
      <c r="K54" s="40">
        <f t="shared" si="18"/>
        <v>1.2166214928285179E-2</v>
      </c>
      <c r="L54" s="41" t="str">
        <f t="shared" si="19"/>
        <v>Significativa</v>
      </c>
    </row>
    <row r="55" spans="1:19">
      <c r="B55" s="13" t="s">
        <v>16</v>
      </c>
      <c r="C55" s="57">
        <v>46.618220000000001</v>
      </c>
      <c r="D55" s="57">
        <v>0.40746000000000004</v>
      </c>
      <c r="E55" s="57">
        <v>45.675199999999997</v>
      </c>
      <c r="F55" s="57">
        <v>0.36825000000000002</v>
      </c>
      <c r="H55" s="11">
        <f t="shared" si="15"/>
        <v>-0.94302000000000419</v>
      </c>
      <c r="I55" s="40">
        <f t="shared" si="16"/>
        <v>0.54921008193586551</v>
      </c>
      <c r="J55" s="40">
        <f t="shared" si="17"/>
        <v>-1.7170478675045995</v>
      </c>
      <c r="K55" s="40">
        <f t="shared" si="18"/>
        <v>4.2985213154269127E-2</v>
      </c>
      <c r="L55" s="41" t="str">
        <f t="shared" si="19"/>
        <v>No significativa</v>
      </c>
    </row>
    <row r="56" spans="1:19">
      <c r="B56" s="13" t="s">
        <v>17</v>
      </c>
      <c r="C56" s="57">
        <v>9.1705699999999997</v>
      </c>
      <c r="D56" s="57">
        <v>0.28525</v>
      </c>
      <c r="E56" s="57">
        <v>8.5389499999999998</v>
      </c>
      <c r="F56" s="57">
        <v>0.26213999999999998</v>
      </c>
      <c r="H56" s="11">
        <f t="shared" si="15"/>
        <v>-0.63161999999999985</v>
      </c>
      <c r="I56" s="40">
        <f t="shared" si="16"/>
        <v>0.38740797888014644</v>
      </c>
      <c r="J56" s="40">
        <f t="shared" si="17"/>
        <v>-1.6303742680410978</v>
      </c>
      <c r="K56" s="40">
        <f t="shared" si="18"/>
        <v>5.1511209840716804E-2</v>
      </c>
      <c r="L56" s="41" t="str">
        <f t="shared" si="19"/>
        <v>No significativa</v>
      </c>
    </row>
    <row r="57" spans="1:19">
      <c r="B57" s="13" t="s">
        <v>18</v>
      </c>
      <c r="C57" s="57">
        <v>9.0715299999999992</v>
      </c>
      <c r="D57" s="57">
        <v>0.31601000000000001</v>
      </c>
      <c r="E57" s="57">
        <v>9.1778700000000004</v>
      </c>
      <c r="F57" s="57">
        <v>0.31922</v>
      </c>
      <c r="H57" s="11">
        <f t="shared" si="15"/>
        <v>0.10634000000000121</v>
      </c>
      <c r="I57" s="40">
        <f t="shared" si="16"/>
        <v>0.44918117558508619</v>
      </c>
      <c r="J57" s="40">
        <f t="shared" si="17"/>
        <v>0.23674188897494824</v>
      </c>
      <c r="K57" s="40">
        <f t="shared" si="18"/>
        <v>0.40642851792192936</v>
      </c>
      <c r="L57" s="41" t="str">
        <f t="shared" si="19"/>
        <v>No significativa</v>
      </c>
    </row>
    <row r="58" spans="1:19">
      <c r="B58" s="13" t="s">
        <v>70</v>
      </c>
      <c r="C58" s="57">
        <v>20.101749999999999</v>
      </c>
      <c r="D58" s="57">
        <v>0.34408</v>
      </c>
      <c r="E58" s="57">
        <v>20.1159</v>
      </c>
      <c r="F58" s="57">
        <v>0.31681000000000004</v>
      </c>
      <c r="H58" s="11">
        <f t="shared" si="15"/>
        <v>1.4150000000000773E-2</v>
      </c>
      <c r="I58" s="40">
        <f t="shared" si="16"/>
        <v>0.46771746011882004</v>
      </c>
      <c r="J58" s="40">
        <f t="shared" si="17"/>
        <v>3.0253307191923248E-2</v>
      </c>
      <c r="K58" s="40">
        <f t="shared" si="18"/>
        <v>0.48793251748647171</v>
      </c>
      <c r="L58" s="41" t="str">
        <f t="shared" si="19"/>
        <v>No significativa</v>
      </c>
    </row>
    <row r="59" spans="1:19" ht="12.75" customHeight="1">
      <c r="B59" s="7" t="s">
        <v>20</v>
      </c>
      <c r="C59" s="57"/>
      <c r="D59" s="57"/>
      <c r="E59" s="57"/>
      <c r="F59" s="57"/>
      <c r="H59" s="11"/>
      <c r="I59" s="40"/>
      <c r="J59" s="40"/>
      <c r="K59" s="40"/>
      <c r="L59" s="41"/>
    </row>
    <row r="60" spans="1:19" s="43" customFormat="1">
      <c r="B60" s="44" t="s">
        <v>71</v>
      </c>
      <c r="C60" s="57">
        <v>11.23118</v>
      </c>
      <c r="D60" s="57">
        <v>0.32865</v>
      </c>
      <c r="E60" s="57">
        <v>10.44434</v>
      </c>
      <c r="F60" s="57">
        <v>0.27829999999999999</v>
      </c>
      <c r="H60" s="11">
        <f>E60-C60</f>
        <v>-0.78683999999999976</v>
      </c>
      <c r="I60" s="40">
        <f>SQRT(((F60^2)+(D60^2)))</f>
        <v>0.43065265876341691</v>
      </c>
      <c r="J60" s="40">
        <f>(E60-C60)/SQRT(((F60^2)+(D60^2)))</f>
        <v>-1.8270872917848575</v>
      </c>
      <c r="K60" s="40">
        <f>IF(J60&gt;0,(1-NORMSDIST(J60)),(NORMSDIST(J60)))</f>
        <v>3.3843322840835556E-2</v>
      </c>
      <c r="L60" s="41" t="str">
        <f t="shared" ref="L60:L61" si="20">IF(K60&lt;0.025,"Significativa","No significativa")</f>
        <v>No significativa</v>
      </c>
      <c r="O60" s="4"/>
      <c r="P60" s="4"/>
      <c r="R60" s="4"/>
      <c r="S60" s="4"/>
    </row>
    <row r="61" spans="1:19" s="43" customFormat="1" ht="13" thickBot="1">
      <c r="A61" s="45"/>
      <c r="B61" s="46" t="s">
        <v>72</v>
      </c>
      <c r="C61" s="58">
        <v>47.335940000000001</v>
      </c>
      <c r="D61" s="58">
        <v>0.41599999999999998</v>
      </c>
      <c r="E61" s="58">
        <v>46.759169999999997</v>
      </c>
      <c r="F61" s="58">
        <v>0.41951000000000005</v>
      </c>
      <c r="G61" s="45"/>
      <c r="H61" s="17">
        <f>E61-C61</f>
        <v>-0.57677000000000334</v>
      </c>
      <c r="I61" s="47">
        <f>SQRT(((F61^2)+(D61^2)))</f>
        <v>0.59080000008463107</v>
      </c>
      <c r="J61" s="47">
        <f>(E61-C61)/SQRT(((F61^2)+(D61^2)))</f>
        <v>-0.97625253879042317</v>
      </c>
      <c r="K61" s="47">
        <f>IF(J61&gt;0,(1-NORMSDIST(J61)),(NORMSDIST(J61)))</f>
        <v>0.16446966659964352</v>
      </c>
      <c r="L61" s="48" t="str">
        <f t="shared" si="20"/>
        <v>No significativa</v>
      </c>
      <c r="O61" s="4"/>
      <c r="P61" s="4"/>
      <c r="R61" s="4"/>
      <c r="S61" s="4"/>
    </row>
    <row r="62" spans="1:19" ht="12.75" customHeight="1" thickTop="1">
      <c r="B62" s="18" t="s">
        <v>73</v>
      </c>
    </row>
    <row r="63" spans="1:19">
      <c r="B63" s="49" t="s">
        <v>85</v>
      </c>
    </row>
    <row r="67" spans="1:13" ht="15.75" customHeight="1">
      <c r="A67" s="33"/>
      <c r="B67" s="60" t="s">
        <v>81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</row>
    <row r="68" spans="1:13" ht="18" customHeight="1" thickBot="1">
      <c r="A68" s="34"/>
      <c r="B68" s="60" t="s">
        <v>75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</row>
    <row r="69" spans="1:13" ht="35" customHeight="1" thickTop="1">
      <c r="B69" s="62" t="s">
        <v>0</v>
      </c>
      <c r="C69" s="67">
        <v>2016</v>
      </c>
      <c r="D69" s="67"/>
      <c r="E69" s="67">
        <v>2018</v>
      </c>
      <c r="F69" s="67"/>
      <c r="G69" s="52"/>
      <c r="H69" s="53" t="s">
        <v>62</v>
      </c>
      <c r="I69" s="53" t="s">
        <v>63</v>
      </c>
      <c r="J69" s="68" t="s">
        <v>64</v>
      </c>
      <c r="K69" s="70" t="s">
        <v>65</v>
      </c>
      <c r="L69" s="68" t="s">
        <v>66</v>
      </c>
    </row>
    <row r="70" spans="1:13" ht="40" customHeight="1" thickBot="1">
      <c r="A70" s="35"/>
      <c r="B70" s="62"/>
      <c r="C70" s="54" t="s">
        <v>1</v>
      </c>
      <c r="D70" s="55" t="s">
        <v>67</v>
      </c>
      <c r="E70" s="54" t="s">
        <v>1</v>
      </c>
      <c r="F70" s="55" t="s">
        <v>67</v>
      </c>
      <c r="G70" s="56"/>
      <c r="H70" s="69" t="s">
        <v>79</v>
      </c>
      <c r="I70" s="69"/>
      <c r="J70" s="69"/>
      <c r="K70" s="71"/>
      <c r="L70" s="69"/>
    </row>
    <row r="71" spans="1:13" ht="15">
      <c r="B71" s="7" t="s">
        <v>68</v>
      </c>
      <c r="C71" s="36"/>
      <c r="D71" s="37"/>
      <c r="E71" s="36"/>
      <c r="F71" s="37"/>
      <c r="G71" s="38"/>
      <c r="H71" s="36"/>
      <c r="I71" s="37"/>
      <c r="J71" s="38"/>
      <c r="K71" s="36"/>
      <c r="L71" s="39"/>
    </row>
    <row r="72" spans="1:13">
      <c r="B72" s="10" t="s">
        <v>4</v>
      </c>
      <c r="C72" s="57">
        <v>60.490900000000003</v>
      </c>
      <c r="D72" s="57">
        <v>0.77901999999999993</v>
      </c>
      <c r="E72" s="57">
        <v>57.710530000000006</v>
      </c>
      <c r="F72" s="57">
        <v>0.68570999999999993</v>
      </c>
      <c r="H72" s="11">
        <f>E72-C72</f>
        <v>-2.7803699999999978</v>
      </c>
      <c r="I72" s="40">
        <f>SQRT(F72*F72+D72*D72)</f>
        <v>1.0378200058295273</v>
      </c>
      <c r="J72" s="40">
        <f>H72/I72</f>
        <v>-2.6790483748457463</v>
      </c>
      <c r="K72" s="40">
        <f t="shared" ref="K72:K77" si="21">IF(J72&gt;0,(1-NORMSDIST(J72)),(NORMSDIST(J72)))</f>
        <v>3.6915863251461649E-3</v>
      </c>
      <c r="L72" s="41" t="str">
        <f>IF(K72&lt;0.025,"Significativa","No significativa")</f>
        <v>Significativa</v>
      </c>
      <c r="M72" s="42"/>
    </row>
    <row r="73" spans="1:13" ht="12.75" customHeight="1">
      <c r="B73" s="10" t="s">
        <v>5</v>
      </c>
      <c r="C73" s="57">
        <v>43.118589999999998</v>
      </c>
      <c r="D73" s="57">
        <v>0.65947999999999996</v>
      </c>
      <c r="E73" s="57">
        <v>41.467759999999998</v>
      </c>
      <c r="F73" s="57">
        <v>0.57298000000000004</v>
      </c>
      <c r="H73" s="11">
        <f t="shared" ref="H73:H77" si="22">E73-C73</f>
        <v>-1.6508299999999991</v>
      </c>
      <c r="I73" s="40">
        <f t="shared" ref="I73:I77" si="23">SQRT(F73*F73+D73*D73)</f>
        <v>0.87362460519378682</v>
      </c>
      <c r="J73" s="40">
        <f t="shared" ref="J73:J77" si="24">H73/I73</f>
        <v>-1.889633133253857</v>
      </c>
      <c r="K73" s="40">
        <f t="shared" si="21"/>
        <v>2.9403521326505432E-2</v>
      </c>
      <c r="L73" s="41" t="str">
        <f t="shared" ref="L73:L77" si="25">IF(K73&lt;0.025,"Significativa","No significativa")</f>
        <v>No significativa</v>
      </c>
    </row>
    <row r="74" spans="1:13" ht="12.75" customHeight="1">
      <c r="B74" s="10" t="s">
        <v>6</v>
      </c>
      <c r="C74" s="57">
        <v>17.372319999999998</v>
      </c>
      <c r="D74" s="57">
        <v>0.78895999999999999</v>
      </c>
      <c r="E74" s="57">
        <v>16.24277</v>
      </c>
      <c r="F74" s="57">
        <v>0.66940999999999995</v>
      </c>
      <c r="H74" s="11">
        <f t="shared" si="22"/>
        <v>-1.1295499999999983</v>
      </c>
      <c r="I74" s="40">
        <f t="shared" si="23"/>
        <v>1.0346823810716022</v>
      </c>
      <c r="J74" s="40">
        <f t="shared" si="24"/>
        <v>-1.0916876721435456</v>
      </c>
      <c r="K74" s="40">
        <f t="shared" si="21"/>
        <v>0.13748520280808246</v>
      </c>
      <c r="L74" s="41" t="str">
        <f t="shared" si="25"/>
        <v>No significativa</v>
      </c>
    </row>
    <row r="75" spans="1:13">
      <c r="B75" s="10" t="s">
        <v>7</v>
      </c>
      <c r="C75" s="57">
        <v>30.342510000000001</v>
      </c>
      <c r="D75" s="57">
        <v>0.64344000000000001</v>
      </c>
      <c r="E75" s="57">
        <v>32.428930000000001</v>
      </c>
      <c r="F75" s="57">
        <v>0.60599000000000003</v>
      </c>
      <c r="H75" s="11">
        <f t="shared" si="22"/>
        <v>2.0864200000000004</v>
      </c>
      <c r="I75" s="40">
        <f t="shared" si="23"/>
        <v>0.88387720510260925</v>
      </c>
      <c r="J75" s="40">
        <f t="shared" si="24"/>
        <v>2.3605315172233547</v>
      </c>
      <c r="K75" s="40">
        <f t="shared" si="21"/>
        <v>9.1243837950273354E-3</v>
      </c>
      <c r="L75" s="41" t="str">
        <f t="shared" si="25"/>
        <v>Significativa</v>
      </c>
    </row>
    <row r="76" spans="1:13">
      <c r="B76" s="10" t="s">
        <v>8</v>
      </c>
      <c r="C76" s="57">
        <v>1.8085299999999997</v>
      </c>
      <c r="D76" s="57">
        <v>0.10166000000000001</v>
      </c>
      <c r="E76" s="57">
        <v>1.8594800000000002</v>
      </c>
      <c r="F76" s="57">
        <v>0.11132</v>
      </c>
      <c r="H76" s="11">
        <f t="shared" si="22"/>
        <v>5.0950000000000495E-2</v>
      </c>
      <c r="I76" s="40">
        <f t="shared" si="23"/>
        <v>0.15075442945399647</v>
      </c>
      <c r="J76" s="40">
        <f t="shared" si="24"/>
        <v>0.33796685234743407</v>
      </c>
      <c r="K76" s="40">
        <f t="shared" si="21"/>
        <v>0.36769408374684009</v>
      </c>
      <c r="L76" s="41" t="str">
        <f t="shared" si="25"/>
        <v>No significativa</v>
      </c>
    </row>
    <row r="77" spans="1:13">
      <c r="B77" s="10" t="s">
        <v>9</v>
      </c>
      <c r="C77" s="57">
        <v>7.3580499999999995</v>
      </c>
      <c r="D77" s="57">
        <v>0.40906999999999999</v>
      </c>
      <c r="E77" s="57">
        <v>8.0010600000000007</v>
      </c>
      <c r="F77" s="57">
        <v>0.28301999999999999</v>
      </c>
      <c r="H77" s="11">
        <f t="shared" si="22"/>
        <v>0.64301000000000119</v>
      </c>
      <c r="I77" s="40">
        <f t="shared" si="23"/>
        <v>0.49743199062786458</v>
      </c>
      <c r="J77" s="40">
        <f t="shared" si="24"/>
        <v>1.2926591214778653</v>
      </c>
      <c r="K77" s="40">
        <f t="shared" si="21"/>
        <v>9.8064490980285135E-2</v>
      </c>
      <c r="L77" s="41" t="str">
        <f t="shared" si="25"/>
        <v>No significativa</v>
      </c>
    </row>
    <row r="78" spans="1:13">
      <c r="B78" s="12" t="s">
        <v>10</v>
      </c>
      <c r="C78" s="57"/>
      <c r="D78" s="57"/>
      <c r="E78" s="57"/>
      <c r="F78" s="57"/>
      <c r="H78" s="11"/>
      <c r="I78" s="40"/>
      <c r="J78" s="40"/>
      <c r="K78" s="40"/>
      <c r="L78" s="41"/>
    </row>
    <row r="79" spans="1:13">
      <c r="B79" s="13" t="s">
        <v>11</v>
      </c>
      <c r="C79" s="57">
        <v>90.833410000000001</v>
      </c>
      <c r="D79" s="57">
        <v>0.42747000000000002</v>
      </c>
      <c r="E79" s="57">
        <v>90.13946</v>
      </c>
      <c r="F79" s="57">
        <v>0.32517000000000001</v>
      </c>
      <c r="H79" s="11">
        <f>E79-C79</f>
        <v>-0.69395000000000095</v>
      </c>
      <c r="I79" s="40">
        <f>SQRT(F79*F79+D79*D79)</f>
        <v>0.53709042981605992</v>
      </c>
      <c r="J79" s="40">
        <f>H79/I79</f>
        <v>-1.2920543012424583</v>
      </c>
      <c r="K79" s="40">
        <f>IF(J79&gt;0,(1-NORMSDIST(J79)),(NORMSDIST(J79)))</f>
        <v>9.8169170116361448E-2</v>
      </c>
      <c r="L79" s="41" t="str">
        <f t="shared" ref="L79:L80" si="26">IF(K79&lt;0.025,"Significativa","No significativa")</f>
        <v>No significativa</v>
      </c>
    </row>
    <row r="80" spans="1:13" ht="12.75" customHeight="1">
      <c r="B80" s="13" t="s">
        <v>12</v>
      </c>
      <c r="C80" s="57">
        <v>41.63109</v>
      </c>
      <c r="D80" s="57">
        <v>0.74631000000000003</v>
      </c>
      <c r="E80" s="57">
        <v>40.340479999999999</v>
      </c>
      <c r="F80" s="57">
        <v>0.63983000000000001</v>
      </c>
      <c r="H80" s="11">
        <f>E80-C80</f>
        <v>-1.2906100000000009</v>
      </c>
      <c r="I80" s="40">
        <f>SQRT(F80*F80+D80*D80)</f>
        <v>0.98303664479000985</v>
      </c>
      <c r="J80" s="40">
        <f>H80/I80</f>
        <v>-1.3128808644521008</v>
      </c>
      <c r="K80" s="40">
        <f>IF(J80&gt;0,(1-NORMSDIST(J80)),(NORMSDIST(J80)))</f>
        <v>9.4611547918753564E-2</v>
      </c>
      <c r="L80" s="41" t="str">
        <f t="shared" si="26"/>
        <v>No significativa</v>
      </c>
    </row>
    <row r="81" spans="1:19">
      <c r="B81" s="14" t="s">
        <v>69</v>
      </c>
      <c r="C81" s="57"/>
      <c r="D81" s="57"/>
      <c r="E81" s="57"/>
      <c r="F81" s="57"/>
      <c r="H81" s="11"/>
      <c r="I81" s="40"/>
      <c r="J81" s="40"/>
      <c r="K81" s="40"/>
      <c r="L81" s="41"/>
    </row>
    <row r="82" spans="1:19">
      <c r="B82" s="15" t="s">
        <v>14</v>
      </c>
      <c r="C82" s="57">
        <v>30.652709999999999</v>
      </c>
      <c r="D82" s="57">
        <v>0.43970999999999999</v>
      </c>
      <c r="E82" s="57">
        <v>31.19997</v>
      </c>
      <c r="F82" s="57">
        <v>0.40660999999999997</v>
      </c>
      <c r="H82" s="11">
        <f t="shared" ref="H82:H87" si="27">E82-C82</f>
        <v>0.54726000000000141</v>
      </c>
      <c r="I82" s="40">
        <f t="shared" ref="I82:I87" si="28">SQRT(F82*F82+D82*D82)</f>
        <v>0.59889613139508591</v>
      </c>
      <c r="J82" s="40">
        <f t="shared" ref="J82:J87" si="29">H82/I82</f>
        <v>0.91378115721869535</v>
      </c>
      <c r="K82" s="40">
        <f t="shared" ref="K82:K87" si="30">IF(J82&gt;0,(1-NORMSDIST(J82)),(NORMSDIST(J82)))</f>
        <v>0.18041592469613965</v>
      </c>
      <c r="L82" s="41" t="str">
        <f t="shared" ref="L82:L87" si="31">IF(K82&lt;0.025,"Significativa","No significativa")</f>
        <v>No significativa</v>
      </c>
    </row>
    <row r="83" spans="1:19">
      <c r="B83" s="13" t="s">
        <v>15</v>
      </c>
      <c r="C83" s="57">
        <v>13.199159999999999</v>
      </c>
      <c r="D83" s="57">
        <v>0.30545</v>
      </c>
      <c r="E83" s="57">
        <v>13.746929999999999</v>
      </c>
      <c r="F83" s="57">
        <v>0.33517000000000002</v>
      </c>
      <c r="H83" s="11">
        <f t="shared" si="27"/>
        <v>0.54776999999999987</v>
      </c>
      <c r="I83" s="40">
        <f t="shared" si="28"/>
        <v>0.45347395889951608</v>
      </c>
      <c r="J83" s="40">
        <f t="shared" si="29"/>
        <v>1.2079414688537353</v>
      </c>
      <c r="K83" s="40">
        <f t="shared" si="30"/>
        <v>0.11353488855270988</v>
      </c>
      <c r="L83" s="41" t="str">
        <f t="shared" si="31"/>
        <v>No significativa</v>
      </c>
    </row>
    <row r="84" spans="1:19">
      <c r="B84" s="13" t="s">
        <v>16</v>
      </c>
      <c r="C84" s="57">
        <v>79.157229999999998</v>
      </c>
      <c r="D84" s="57">
        <v>0.59635000000000005</v>
      </c>
      <c r="E84" s="57">
        <v>77.597300000000004</v>
      </c>
      <c r="F84" s="57">
        <v>0.52513999999999994</v>
      </c>
      <c r="H84" s="11">
        <f t="shared" si="27"/>
        <v>-1.5599299999999943</v>
      </c>
      <c r="I84" s="40">
        <f t="shared" si="28"/>
        <v>0.79461018247943438</v>
      </c>
      <c r="J84" s="40">
        <f t="shared" si="29"/>
        <v>-1.9631386991952717</v>
      </c>
      <c r="K84" s="40">
        <f t="shared" si="30"/>
        <v>2.4815029960335324E-2</v>
      </c>
      <c r="L84" s="41" t="str">
        <f t="shared" si="31"/>
        <v>Significativa</v>
      </c>
    </row>
    <row r="85" spans="1:19">
      <c r="B85" s="13" t="s">
        <v>17</v>
      </c>
      <c r="C85" s="57">
        <v>21.355240000000002</v>
      </c>
      <c r="D85" s="57">
        <v>0.77276999999999996</v>
      </c>
      <c r="E85" s="57">
        <v>18.627320000000001</v>
      </c>
      <c r="F85" s="57">
        <v>0.64302999999999999</v>
      </c>
      <c r="H85" s="11">
        <f t="shared" si="27"/>
        <v>-2.727920000000001</v>
      </c>
      <c r="I85" s="40">
        <f t="shared" si="28"/>
        <v>1.0053163948727784</v>
      </c>
      <c r="J85" s="40">
        <f t="shared" si="29"/>
        <v>-2.713493994440642</v>
      </c>
      <c r="K85" s="40">
        <f t="shared" si="30"/>
        <v>3.3288887501570024E-3</v>
      </c>
      <c r="L85" s="41" t="str">
        <f t="shared" si="31"/>
        <v>Significativa</v>
      </c>
    </row>
    <row r="86" spans="1:19">
      <c r="B86" s="13" t="s">
        <v>18</v>
      </c>
      <c r="C86" s="57">
        <v>52.863570000000003</v>
      </c>
      <c r="D86" s="57">
        <v>0.97179999999999989</v>
      </c>
      <c r="E86" s="57">
        <v>51.914769999999997</v>
      </c>
      <c r="F86" s="57">
        <v>0.81931999999999994</v>
      </c>
      <c r="H86" s="11">
        <f t="shared" si="27"/>
        <v>-0.94880000000000564</v>
      </c>
      <c r="I86" s="40">
        <f t="shared" si="28"/>
        <v>1.2710942146040944</v>
      </c>
      <c r="J86" s="40">
        <f t="shared" si="29"/>
        <v>-0.74644348868783639</v>
      </c>
      <c r="K86" s="40">
        <f t="shared" si="30"/>
        <v>0.2276997784514844</v>
      </c>
      <c r="L86" s="41" t="str">
        <f t="shared" si="31"/>
        <v>No significativa</v>
      </c>
    </row>
    <row r="87" spans="1:19">
      <c r="B87" s="13" t="s">
        <v>70</v>
      </c>
      <c r="C87" s="57">
        <v>27.930060000000001</v>
      </c>
      <c r="D87" s="57">
        <v>0.60394000000000003</v>
      </c>
      <c r="E87" s="57">
        <v>28.778530000000003</v>
      </c>
      <c r="F87" s="57">
        <v>0.55573000000000006</v>
      </c>
      <c r="H87" s="11">
        <f t="shared" si="27"/>
        <v>0.8484700000000025</v>
      </c>
      <c r="I87" s="40">
        <f t="shared" si="28"/>
        <v>0.8207188047681131</v>
      </c>
      <c r="J87" s="40">
        <f t="shared" si="29"/>
        <v>1.0338132805909452</v>
      </c>
      <c r="K87" s="40">
        <f t="shared" si="30"/>
        <v>0.15061173090599389</v>
      </c>
      <c r="L87" s="41" t="str">
        <f t="shared" si="31"/>
        <v>No significativa</v>
      </c>
    </row>
    <row r="88" spans="1:19" ht="12.75" customHeight="1">
      <c r="B88" s="7" t="s">
        <v>20</v>
      </c>
      <c r="C88" s="57"/>
      <c r="D88" s="57"/>
      <c r="E88" s="57"/>
      <c r="F88" s="57"/>
      <c r="H88" s="11"/>
      <c r="I88" s="40"/>
      <c r="J88" s="40"/>
      <c r="K88" s="40"/>
      <c r="L88" s="41"/>
    </row>
    <row r="89" spans="1:19" s="43" customFormat="1">
      <c r="B89" s="44" t="s">
        <v>71</v>
      </c>
      <c r="C89" s="57">
        <v>26.999570000000002</v>
      </c>
      <c r="D89" s="57">
        <v>0.90433000000000008</v>
      </c>
      <c r="E89" s="57">
        <v>25.022840000000002</v>
      </c>
      <c r="F89" s="57">
        <v>0.74436000000000002</v>
      </c>
      <c r="H89" s="11">
        <f>E89-C89</f>
        <v>-1.9767299999999999</v>
      </c>
      <c r="I89" s="40">
        <f>SQRT(((F89^2)+(D89^2)))</f>
        <v>1.1712747579026879</v>
      </c>
      <c r="J89" s="40">
        <f>(E89-C89)/SQRT(((F89^2)+(D89^2)))</f>
        <v>-1.6876740377634187</v>
      </c>
      <c r="K89" s="40">
        <f>IF(J89&gt;0,(1-NORMSDIST(J89)),(NORMSDIST(J89)))</f>
        <v>4.5736909087809335E-2</v>
      </c>
      <c r="L89" s="41" t="str">
        <f t="shared" ref="L89:L90" si="32">IF(K89&lt;0.025,"Significativa","No significativa")</f>
        <v>No significativa</v>
      </c>
      <c r="O89" s="4"/>
      <c r="P89" s="4"/>
      <c r="R89" s="4"/>
      <c r="S89" s="4"/>
    </row>
    <row r="90" spans="1:19" s="43" customFormat="1" ht="13" thickBot="1">
      <c r="A90" s="45"/>
      <c r="B90" s="46" t="s">
        <v>72</v>
      </c>
      <c r="C90" s="58">
        <v>62.299439999999997</v>
      </c>
      <c r="D90" s="58">
        <v>0.76797000000000004</v>
      </c>
      <c r="E90" s="58">
        <v>59.57</v>
      </c>
      <c r="F90" s="58">
        <v>0.67388999999999999</v>
      </c>
      <c r="G90" s="45"/>
      <c r="H90" s="17">
        <f>E90-C90</f>
        <v>-2.7294399999999968</v>
      </c>
      <c r="I90" s="47">
        <f>SQRT(((F90^2)+(D90^2)))</f>
        <v>1.0217170121907533</v>
      </c>
      <c r="J90" s="47">
        <f>(E90-C90)/SQRT(((F90^2)+(D90^2)))</f>
        <v>-2.6714246385577591</v>
      </c>
      <c r="K90" s="47">
        <f>IF(J90&gt;0,(1-NORMSDIST(J90)),(NORMSDIST(J90)))</f>
        <v>3.7765015198100859E-3</v>
      </c>
      <c r="L90" s="48" t="str">
        <f t="shared" si="32"/>
        <v>Significativa</v>
      </c>
      <c r="O90" s="4"/>
      <c r="P90" s="4"/>
      <c r="R90" s="4"/>
      <c r="S90" s="4"/>
    </row>
    <row r="91" spans="1:19" ht="12.75" customHeight="1" thickTop="1">
      <c r="B91" s="18" t="s">
        <v>73</v>
      </c>
    </row>
    <row r="92" spans="1:19">
      <c r="B92" s="49" t="s">
        <v>85</v>
      </c>
    </row>
  </sheetData>
  <mergeCells count="27">
    <mergeCell ref="B67:L67"/>
    <mergeCell ref="B68:L68"/>
    <mergeCell ref="B69:B70"/>
    <mergeCell ref="C69:D69"/>
    <mergeCell ref="E69:F69"/>
    <mergeCell ref="J69:J70"/>
    <mergeCell ref="K69:K70"/>
    <mergeCell ref="L69:L70"/>
    <mergeCell ref="H70:I70"/>
    <mergeCell ref="B38:L38"/>
    <mergeCell ref="B39:L39"/>
    <mergeCell ref="B40:B41"/>
    <mergeCell ref="C40:D40"/>
    <mergeCell ref="E40:F40"/>
    <mergeCell ref="J40:J41"/>
    <mergeCell ref="K40:K41"/>
    <mergeCell ref="L40:L41"/>
    <mergeCell ref="H41:I41"/>
    <mergeCell ref="B9:L9"/>
    <mergeCell ref="B10:L10"/>
    <mergeCell ref="B11:B12"/>
    <mergeCell ref="C11:D11"/>
    <mergeCell ref="E11:F11"/>
    <mergeCell ref="J11:J12"/>
    <mergeCell ref="K11:K12"/>
    <mergeCell ref="L11:L12"/>
    <mergeCell ref="H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15" sqref="L15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7"/>
      <c r="C5" s="27"/>
      <c r="D5" s="27"/>
      <c r="E5" s="27"/>
      <c r="F5" s="27"/>
      <c r="G5" s="27"/>
      <c r="H5" s="27"/>
      <c r="I5" s="27"/>
      <c r="J5" s="27"/>
    </row>
    <row r="6" spans="1:19">
      <c r="A6" s="2"/>
      <c r="B6" s="27"/>
      <c r="C6" s="27"/>
      <c r="D6" s="27"/>
      <c r="E6" s="27"/>
      <c r="F6" s="27"/>
      <c r="G6" s="27"/>
      <c r="H6" s="27"/>
      <c r="I6" s="27"/>
      <c r="J6" s="27"/>
    </row>
    <row r="7" spans="1:19">
      <c r="A7" s="2"/>
      <c r="B7" s="27"/>
      <c r="C7" s="27"/>
      <c r="D7" s="27"/>
      <c r="E7" s="27"/>
      <c r="F7" s="27"/>
      <c r="G7" s="27"/>
      <c r="H7" s="27"/>
      <c r="I7" s="27"/>
      <c r="J7" s="27"/>
    </row>
    <row r="8" spans="1:19">
      <c r="A8" s="2"/>
      <c r="B8" s="27"/>
      <c r="C8" s="27"/>
      <c r="D8" s="27"/>
      <c r="E8" s="27"/>
      <c r="F8" s="27"/>
      <c r="G8" s="27"/>
      <c r="H8" s="27"/>
      <c r="I8" s="27"/>
      <c r="J8" s="27"/>
    </row>
    <row r="9" spans="1:19" ht="15">
      <c r="A9" s="2"/>
      <c r="B9" s="60" t="s">
        <v>43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27.0078</v>
      </c>
      <c r="D15" s="11">
        <v>26.663999999999998</v>
      </c>
      <c r="E15" s="11">
        <v>29.923999999999999</v>
      </c>
      <c r="F15" s="11"/>
      <c r="G15" s="11">
        <v>768.01400000000001</v>
      </c>
      <c r="H15" s="11">
        <v>774.20899999999995</v>
      </c>
      <c r="I15" s="11">
        <v>885.029</v>
      </c>
      <c r="J15" s="11"/>
      <c r="Q15" s="22"/>
      <c r="R15" s="23"/>
      <c r="S15" s="23"/>
    </row>
    <row r="16" spans="1:19">
      <c r="B16" s="10" t="s">
        <v>5</v>
      </c>
      <c r="C16" s="11">
        <v>24.899699999999999</v>
      </c>
      <c r="D16" s="11">
        <v>24.436499999999999</v>
      </c>
      <c r="E16" s="11">
        <v>26.376200000000001</v>
      </c>
      <c r="F16" s="11"/>
      <c r="G16" s="11">
        <v>708.06700000000001</v>
      </c>
      <c r="H16" s="11">
        <v>709.53200000000004</v>
      </c>
      <c r="I16" s="11">
        <v>780.09900000000005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2.1080800000000002</v>
      </c>
      <c r="D17" s="11">
        <v>2.2275</v>
      </c>
      <c r="E17" s="11">
        <v>3.5478200000000002</v>
      </c>
      <c r="F17" s="11"/>
      <c r="G17" s="11">
        <v>59.947000000000003</v>
      </c>
      <c r="H17" s="11">
        <v>64.677000000000007</v>
      </c>
      <c r="I17" s="11">
        <v>104.93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29.816100000000002</v>
      </c>
      <c r="D18" s="11">
        <v>28.924399999999999</v>
      </c>
      <c r="E18" s="11">
        <v>26.0641</v>
      </c>
      <c r="F18" s="11"/>
      <c r="G18" s="11">
        <v>847.87400000000002</v>
      </c>
      <c r="H18" s="11">
        <v>839.84199999999998</v>
      </c>
      <c r="I18" s="11">
        <v>770.86800000000005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8.368879999999999</v>
      </c>
      <c r="D19" s="11">
        <v>9.1261400000000013</v>
      </c>
      <c r="E19" s="11">
        <v>10.1861</v>
      </c>
      <c r="F19" s="11"/>
      <c r="G19" s="11">
        <v>237.98400000000001</v>
      </c>
      <c r="H19" s="11">
        <v>264.98399999999998</v>
      </c>
      <c r="I19" s="11">
        <v>301.262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34.807200000000002</v>
      </c>
      <c r="D20" s="11">
        <v>35.285400000000003</v>
      </c>
      <c r="E20" s="11">
        <v>33.825800000000001</v>
      </c>
      <c r="F20" s="11"/>
      <c r="G20" s="11">
        <v>989.80600000000004</v>
      </c>
      <c r="H20" s="11">
        <v>1024.537</v>
      </c>
      <c r="I20" s="11">
        <v>1000.428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56.823900000000002</v>
      </c>
      <c r="D22" s="11">
        <v>55.588499999999996</v>
      </c>
      <c r="E22" s="11">
        <v>55.988099999999996</v>
      </c>
      <c r="F22" s="11"/>
      <c r="G22" s="11">
        <v>1615.8879999999999</v>
      </c>
      <c r="H22" s="11">
        <v>1614.0509999999999</v>
      </c>
      <c r="I22" s="11">
        <v>1655.8969999999999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12.334100000000001</v>
      </c>
      <c r="D23" s="11">
        <v>12.698499999999999</v>
      </c>
      <c r="E23" s="11">
        <v>14.503299999999999</v>
      </c>
      <c r="F23" s="11"/>
      <c r="G23" s="11">
        <v>350.74200000000002</v>
      </c>
      <c r="H23" s="11">
        <v>368.709</v>
      </c>
      <c r="I23" s="11">
        <v>428.94799999999998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13.416400000000001</v>
      </c>
      <c r="D25" s="11">
        <v>14.004800000000001</v>
      </c>
      <c r="E25" s="11">
        <v>15.574299999999999</v>
      </c>
      <c r="F25" s="11"/>
      <c r="G25" s="11">
        <v>381.51900000000001</v>
      </c>
      <c r="H25" s="11">
        <v>406.63900000000001</v>
      </c>
      <c r="I25" s="11">
        <v>460.62400000000002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14.6869</v>
      </c>
      <c r="D26" s="11">
        <v>12.6332</v>
      </c>
      <c r="E26" s="11">
        <v>20.070399999999999</v>
      </c>
      <c r="F26" s="11"/>
      <c r="G26" s="11">
        <v>417.649</v>
      </c>
      <c r="H26" s="11">
        <v>366.815</v>
      </c>
      <c r="I26" s="11">
        <v>593.59900000000005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38.383899999999997</v>
      </c>
      <c r="D27" s="11">
        <v>35.638799999999996</v>
      </c>
      <c r="E27" s="11">
        <v>34.017599999999995</v>
      </c>
      <c r="F27" s="11"/>
      <c r="G27" s="11">
        <v>1091.5150000000001</v>
      </c>
      <c r="H27" s="11">
        <v>1034.797</v>
      </c>
      <c r="I27" s="11">
        <v>1006.099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9.5025200000000005</v>
      </c>
      <c r="D28" s="11">
        <v>8.6358500000000014</v>
      </c>
      <c r="E28" s="11">
        <v>8.5714100000000002</v>
      </c>
      <c r="F28" s="11"/>
      <c r="G28" s="11">
        <v>270.221</v>
      </c>
      <c r="H28" s="11">
        <v>250.74799999999999</v>
      </c>
      <c r="I28" s="11">
        <v>253.50700000000001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9.7253999999999987</v>
      </c>
      <c r="D29" s="11">
        <v>10.723000000000001</v>
      </c>
      <c r="E29" s="11">
        <v>10.1172</v>
      </c>
      <c r="F29" s="11"/>
      <c r="G29" s="11">
        <v>276.55900000000003</v>
      </c>
      <c r="H29" s="11">
        <v>311.351</v>
      </c>
      <c r="I29" s="11">
        <v>299.22399999999999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21.196999999999999</v>
      </c>
      <c r="D30" s="11">
        <v>22.102900000000002</v>
      </c>
      <c r="E30" s="11">
        <v>22.347900000000003</v>
      </c>
      <c r="F30" s="11"/>
      <c r="G30" s="11">
        <v>602.77499999999998</v>
      </c>
      <c r="H30" s="11">
        <v>641.774</v>
      </c>
      <c r="I30" s="11">
        <v>660.96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6.5" customHeight="1">
      <c r="B32" s="15" t="s">
        <v>21</v>
      </c>
      <c r="C32" s="11">
        <v>5.84518</v>
      </c>
      <c r="D32" s="11">
        <v>5.81677</v>
      </c>
      <c r="E32" s="11">
        <v>10.088999999999999</v>
      </c>
      <c r="F32" s="11"/>
      <c r="G32" s="11">
        <v>166.21799999999999</v>
      </c>
      <c r="H32" s="11">
        <v>168.89400000000001</v>
      </c>
      <c r="I32" s="11">
        <v>298.39100000000002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35.376600000000003</v>
      </c>
      <c r="D33" s="17">
        <v>35.790199999999999</v>
      </c>
      <c r="E33" s="17">
        <v>40.110099999999996</v>
      </c>
      <c r="F33" s="17"/>
      <c r="G33" s="17">
        <v>1005.998</v>
      </c>
      <c r="H33" s="17">
        <v>1039.193</v>
      </c>
      <c r="I33" s="17">
        <v>1186.2909999999999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K36" sqref="K36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7"/>
      <c r="C5" s="27"/>
      <c r="D5" s="27"/>
      <c r="E5" s="27"/>
      <c r="F5" s="27"/>
      <c r="G5" s="27"/>
      <c r="H5" s="27"/>
      <c r="I5" s="27"/>
      <c r="J5" s="27"/>
    </row>
    <row r="6" spans="1:19">
      <c r="A6" s="2"/>
      <c r="B6" s="27"/>
      <c r="C6" s="27"/>
      <c r="D6" s="27"/>
      <c r="E6" s="27"/>
      <c r="F6" s="27"/>
      <c r="G6" s="27"/>
      <c r="H6" s="27"/>
      <c r="I6" s="27"/>
      <c r="J6" s="27"/>
    </row>
    <row r="7" spans="1:19">
      <c r="A7" s="2"/>
      <c r="B7" s="27"/>
      <c r="C7" s="27"/>
      <c r="D7" s="27"/>
      <c r="E7" s="27"/>
      <c r="F7" s="27"/>
      <c r="G7" s="27"/>
      <c r="H7" s="27"/>
      <c r="I7" s="27"/>
      <c r="J7" s="27"/>
    </row>
    <row r="8" spans="1:19">
      <c r="A8" s="2"/>
      <c r="B8" s="27"/>
      <c r="C8" s="27"/>
      <c r="D8" s="27"/>
      <c r="E8" s="27"/>
      <c r="F8" s="27"/>
      <c r="G8" s="27"/>
      <c r="H8" s="27"/>
      <c r="I8" s="27"/>
      <c r="J8" s="27"/>
    </row>
    <row r="9" spans="1:19" ht="15">
      <c r="A9" s="2"/>
      <c r="B9" s="60" t="s">
        <v>44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53.843600000000002</v>
      </c>
      <c r="D15" s="11">
        <v>56.351399999999998</v>
      </c>
      <c r="E15" s="11">
        <v>54.477800000000002</v>
      </c>
      <c r="F15" s="11"/>
      <c r="G15" s="11">
        <v>1255.9749999999999</v>
      </c>
      <c r="H15" s="11">
        <v>1333.182</v>
      </c>
      <c r="I15" s="11">
        <v>1316.0940000000001</v>
      </c>
      <c r="J15" s="11"/>
      <c r="Q15" s="22"/>
      <c r="R15" s="23"/>
      <c r="S15" s="23"/>
    </row>
    <row r="16" spans="1:19">
      <c r="B16" s="10" t="s">
        <v>5</v>
      </c>
      <c r="C16" s="11">
        <v>42.347999999999999</v>
      </c>
      <c r="D16" s="11">
        <v>44.284500000000001</v>
      </c>
      <c r="E16" s="11">
        <v>40.784599999999998</v>
      </c>
      <c r="F16" s="11"/>
      <c r="G16" s="11">
        <v>987.82399999999996</v>
      </c>
      <c r="H16" s="11">
        <v>1047.6990000000001</v>
      </c>
      <c r="I16" s="11">
        <v>985.29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11.4956</v>
      </c>
      <c r="D17" s="11">
        <v>12.0669</v>
      </c>
      <c r="E17" s="11">
        <v>13.693099999999999</v>
      </c>
      <c r="F17" s="11"/>
      <c r="G17" s="11">
        <v>268.15100000000001</v>
      </c>
      <c r="H17" s="11">
        <v>285.483</v>
      </c>
      <c r="I17" s="11">
        <v>330.80399999999997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30.301400000000001</v>
      </c>
      <c r="D18" s="11">
        <v>27.909299999999998</v>
      </c>
      <c r="E18" s="11">
        <v>25.861800000000002</v>
      </c>
      <c r="F18" s="11"/>
      <c r="G18" s="11">
        <v>706.82100000000003</v>
      </c>
      <c r="H18" s="11">
        <v>660.28899999999999</v>
      </c>
      <c r="I18" s="11">
        <v>624.77800000000002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3.1265099999999997</v>
      </c>
      <c r="D19" s="11">
        <v>3.3071999999999999</v>
      </c>
      <c r="E19" s="11">
        <v>5.1719599999999994</v>
      </c>
      <c r="F19" s="11"/>
      <c r="G19" s="11">
        <v>72.930000000000007</v>
      </c>
      <c r="H19" s="11">
        <v>78.242999999999995</v>
      </c>
      <c r="I19" s="11">
        <v>124.946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12.7285</v>
      </c>
      <c r="D20" s="11">
        <v>12.4321</v>
      </c>
      <c r="E20" s="11">
        <v>14.488500000000002</v>
      </c>
      <c r="F20" s="11"/>
      <c r="G20" s="11">
        <v>296.90899999999999</v>
      </c>
      <c r="H20" s="11">
        <v>294.12400000000002</v>
      </c>
      <c r="I20" s="11">
        <v>350.01799999999997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84.14500000000001</v>
      </c>
      <c r="D22" s="11">
        <v>84.2607</v>
      </c>
      <c r="E22" s="11">
        <v>80.339600000000004</v>
      </c>
      <c r="F22" s="11"/>
      <c r="G22" s="11">
        <v>1962.796</v>
      </c>
      <c r="H22" s="11">
        <v>1993.471</v>
      </c>
      <c r="I22" s="11">
        <v>1940.8720000000001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37.372100000000003</v>
      </c>
      <c r="D23" s="11">
        <v>37.775500000000001</v>
      </c>
      <c r="E23" s="11">
        <v>37.193799999999996</v>
      </c>
      <c r="F23" s="11"/>
      <c r="G23" s="11">
        <v>871.75400000000002</v>
      </c>
      <c r="H23" s="11">
        <v>893.70799999999997</v>
      </c>
      <c r="I23" s="11">
        <v>898.54200000000003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17.622699999999998</v>
      </c>
      <c r="D25" s="11">
        <v>18.017500000000002</v>
      </c>
      <c r="E25" s="11">
        <v>16.583100000000002</v>
      </c>
      <c r="F25" s="11"/>
      <c r="G25" s="11">
        <v>411.07299999999998</v>
      </c>
      <c r="H25" s="11">
        <v>426.26600000000002</v>
      </c>
      <c r="I25" s="11">
        <v>400.62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13.4085</v>
      </c>
      <c r="D26" s="11">
        <v>12.647500000000001</v>
      </c>
      <c r="E26" s="11">
        <v>26.994299999999999</v>
      </c>
      <c r="F26" s="11"/>
      <c r="G26" s="11">
        <v>312.77100000000002</v>
      </c>
      <c r="H26" s="11">
        <v>299.22000000000003</v>
      </c>
      <c r="I26" s="11">
        <v>652.13699999999994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62.822000000000003</v>
      </c>
      <c r="D27" s="11">
        <v>63.212699999999998</v>
      </c>
      <c r="E27" s="11">
        <v>58.479199999999999</v>
      </c>
      <c r="F27" s="11"/>
      <c r="G27" s="11">
        <v>1465.4090000000001</v>
      </c>
      <c r="H27" s="11">
        <v>1495.509</v>
      </c>
      <c r="I27" s="11">
        <v>1412.7619999999999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12.329700000000001</v>
      </c>
      <c r="D28" s="11">
        <v>12.282400000000001</v>
      </c>
      <c r="E28" s="11">
        <v>9.5306999999999995</v>
      </c>
      <c r="F28" s="11"/>
      <c r="G28" s="11">
        <v>287.60700000000003</v>
      </c>
      <c r="H28" s="11">
        <v>290.58100000000002</v>
      </c>
      <c r="I28" s="11">
        <v>230.24600000000001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48.797200000000004</v>
      </c>
      <c r="D29" s="11">
        <v>46.005099999999999</v>
      </c>
      <c r="E29" s="11">
        <v>42.960500000000003</v>
      </c>
      <c r="F29" s="11"/>
      <c r="G29" s="11">
        <v>1138.261</v>
      </c>
      <c r="H29" s="11">
        <v>1088.4069999999999</v>
      </c>
      <c r="I29" s="11">
        <v>1037.855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48.064700000000002</v>
      </c>
      <c r="D30" s="11">
        <v>50.025399999999998</v>
      </c>
      <c r="E30" s="11">
        <v>43.345399999999998</v>
      </c>
      <c r="F30" s="11"/>
      <c r="G30" s="11">
        <v>1121.174</v>
      </c>
      <c r="H30" s="11">
        <v>1183.52</v>
      </c>
      <c r="I30" s="11">
        <v>1047.154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6.5" customHeight="1">
      <c r="B32" s="15" t="s">
        <v>21</v>
      </c>
      <c r="C32" s="11">
        <v>18.4694</v>
      </c>
      <c r="D32" s="11">
        <v>19.5459</v>
      </c>
      <c r="E32" s="11">
        <v>22.4497</v>
      </c>
      <c r="F32" s="11"/>
      <c r="G32" s="11">
        <v>430.82299999999998</v>
      </c>
      <c r="H32" s="11">
        <v>462.42500000000001</v>
      </c>
      <c r="I32" s="11">
        <v>542.34900000000005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56.970100000000002</v>
      </c>
      <c r="D33" s="17">
        <v>59.658599999999993</v>
      </c>
      <c r="E33" s="17">
        <v>59.649700000000003</v>
      </c>
      <c r="F33" s="17"/>
      <c r="G33" s="17">
        <v>1328.905</v>
      </c>
      <c r="H33" s="17">
        <v>1411.425</v>
      </c>
      <c r="I33" s="17">
        <v>1441.04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K18" sqref="K18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7"/>
      <c r="C5" s="27"/>
      <c r="D5" s="27"/>
      <c r="E5" s="27"/>
      <c r="F5" s="27"/>
      <c r="G5" s="27"/>
      <c r="H5" s="27"/>
      <c r="I5" s="27"/>
      <c r="J5" s="27"/>
    </row>
    <row r="6" spans="1:19">
      <c r="A6" s="2"/>
      <c r="B6" s="27"/>
      <c r="C6" s="27"/>
      <c r="D6" s="27"/>
      <c r="E6" s="27"/>
      <c r="F6" s="27"/>
      <c r="G6" s="27"/>
      <c r="H6" s="27"/>
      <c r="I6" s="27"/>
      <c r="J6" s="27"/>
    </row>
    <row r="7" spans="1:19">
      <c r="A7" s="2"/>
      <c r="B7" s="27"/>
      <c r="C7" s="27"/>
      <c r="D7" s="27"/>
      <c r="E7" s="27"/>
      <c r="F7" s="27"/>
      <c r="G7" s="27"/>
      <c r="H7" s="27"/>
      <c r="I7" s="27"/>
      <c r="J7" s="27"/>
    </row>
    <row r="8" spans="1:19">
      <c r="A8" s="2"/>
      <c r="B8" s="27"/>
      <c r="C8" s="27"/>
      <c r="D8" s="27"/>
      <c r="E8" s="27"/>
      <c r="F8" s="27"/>
      <c r="G8" s="27"/>
      <c r="H8" s="27"/>
      <c r="I8" s="27"/>
      <c r="J8" s="27"/>
    </row>
    <row r="9" spans="1:19" ht="15">
      <c r="A9" s="2"/>
      <c r="B9" s="60" t="s">
        <v>45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32.043399999999998</v>
      </c>
      <c r="D15" s="11">
        <v>34.546799999999998</v>
      </c>
      <c r="E15" s="11">
        <v>34.942499999999995</v>
      </c>
      <c r="F15" s="11"/>
      <c r="G15" s="11">
        <v>1097.3589999999999</v>
      </c>
      <c r="H15" s="11">
        <v>1205.3800000000001</v>
      </c>
      <c r="I15" s="11">
        <v>1233.943</v>
      </c>
      <c r="J15" s="11"/>
      <c r="Q15" s="22"/>
      <c r="R15" s="23"/>
      <c r="S15" s="23"/>
    </row>
    <row r="16" spans="1:19">
      <c r="B16" s="10" t="s">
        <v>5</v>
      </c>
      <c r="C16" s="11">
        <v>29.324400000000001</v>
      </c>
      <c r="D16" s="11">
        <v>31.554100000000002</v>
      </c>
      <c r="E16" s="11">
        <v>31.105599999999999</v>
      </c>
      <c r="F16" s="11"/>
      <c r="G16" s="11">
        <v>1004.244</v>
      </c>
      <c r="H16" s="11">
        <v>1100.9590000000001</v>
      </c>
      <c r="I16" s="11">
        <v>1098.4490000000001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2.7189999999999999</v>
      </c>
      <c r="D17" s="11">
        <v>2.9927599999999996</v>
      </c>
      <c r="E17" s="11">
        <v>3.8368800000000003</v>
      </c>
      <c r="F17" s="11"/>
      <c r="G17" s="11">
        <v>93.114999999999995</v>
      </c>
      <c r="H17" s="11">
        <v>104.42100000000001</v>
      </c>
      <c r="I17" s="11">
        <v>135.494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27.193099999999998</v>
      </c>
      <c r="D18" s="11">
        <v>23.178099999999997</v>
      </c>
      <c r="E18" s="11">
        <v>20.9785</v>
      </c>
      <c r="F18" s="11"/>
      <c r="G18" s="11">
        <v>931.25599999999997</v>
      </c>
      <c r="H18" s="11">
        <v>808.71</v>
      </c>
      <c r="I18" s="11">
        <v>740.82600000000002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10.524699999999999</v>
      </c>
      <c r="D19" s="11">
        <v>13.8728</v>
      </c>
      <c r="E19" s="11">
        <v>13.366</v>
      </c>
      <c r="F19" s="11"/>
      <c r="G19" s="11">
        <v>360.42899999999997</v>
      </c>
      <c r="H19" s="11">
        <v>484.03800000000001</v>
      </c>
      <c r="I19" s="11">
        <v>472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30.238700000000001</v>
      </c>
      <c r="D20" s="11">
        <v>28.402300000000004</v>
      </c>
      <c r="E20" s="11">
        <v>30.713099999999997</v>
      </c>
      <c r="F20" s="11"/>
      <c r="G20" s="11">
        <v>1035.556</v>
      </c>
      <c r="H20" s="11">
        <v>990.99099999999999</v>
      </c>
      <c r="I20" s="11">
        <v>1084.588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59.236599999999996</v>
      </c>
      <c r="D22" s="11">
        <v>57.724899999999998</v>
      </c>
      <c r="E22" s="11">
        <v>55.920999999999999</v>
      </c>
      <c r="F22" s="11"/>
      <c r="G22" s="11">
        <v>2028.615</v>
      </c>
      <c r="H22" s="11">
        <v>2014.09</v>
      </c>
      <c r="I22" s="11">
        <v>1974.769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11.0938</v>
      </c>
      <c r="D23" s="11">
        <v>10.4626</v>
      </c>
      <c r="E23" s="11">
        <v>11.1913</v>
      </c>
      <c r="F23" s="11"/>
      <c r="G23" s="11">
        <v>379.91899999999998</v>
      </c>
      <c r="H23" s="11">
        <v>365.05200000000002</v>
      </c>
      <c r="I23" s="11">
        <v>395.20400000000001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15.5364</v>
      </c>
      <c r="D25" s="11">
        <v>16.086100000000002</v>
      </c>
      <c r="E25" s="11">
        <v>15.620600000000001</v>
      </c>
      <c r="F25" s="11"/>
      <c r="G25" s="11">
        <v>532.05799999999999</v>
      </c>
      <c r="H25" s="11">
        <v>561.26400000000001</v>
      </c>
      <c r="I25" s="11">
        <v>551.61900000000003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12.7547</v>
      </c>
      <c r="D26" s="11">
        <v>11.9816</v>
      </c>
      <c r="E26" s="11">
        <v>19.552700000000002</v>
      </c>
      <c r="F26" s="11"/>
      <c r="G26" s="11">
        <v>436.79899999999998</v>
      </c>
      <c r="H26" s="11">
        <v>418.053</v>
      </c>
      <c r="I26" s="11">
        <v>690.47699999999998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41.230400000000003</v>
      </c>
      <c r="D27" s="11">
        <v>39.627800000000001</v>
      </c>
      <c r="E27" s="11">
        <v>39.826499999999996</v>
      </c>
      <c r="F27" s="11"/>
      <c r="G27" s="11">
        <v>1411.9770000000001</v>
      </c>
      <c r="H27" s="11">
        <v>1382.662</v>
      </c>
      <c r="I27" s="11">
        <v>1406.4169999999999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6.4259200000000005</v>
      </c>
      <c r="D28" s="11">
        <v>7.6945799999999993</v>
      </c>
      <c r="E28" s="11">
        <v>5.5943399999999999</v>
      </c>
      <c r="F28" s="11"/>
      <c r="G28" s="11">
        <v>220.06200000000001</v>
      </c>
      <c r="H28" s="11">
        <v>268.47300000000001</v>
      </c>
      <c r="I28" s="11">
        <v>197.55600000000001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9.7447900000000001</v>
      </c>
      <c r="D29" s="11">
        <v>8.8905799999999999</v>
      </c>
      <c r="E29" s="11">
        <v>8.0787600000000008</v>
      </c>
      <c r="F29" s="11"/>
      <c r="G29" s="11">
        <v>333.72</v>
      </c>
      <c r="H29" s="11">
        <v>310.20299999999997</v>
      </c>
      <c r="I29" s="11">
        <v>285.29000000000002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19.628</v>
      </c>
      <c r="D30" s="11">
        <v>17.356200000000001</v>
      </c>
      <c r="E30" s="11">
        <v>14.109500000000001</v>
      </c>
      <c r="F30" s="11"/>
      <c r="G30" s="11">
        <v>672.17899999999997</v>
      </c>
      <c r="H30" s="11">
        <v>605.58000000000004</v>
      </c>
      <c r="I30" s="11">
        <v>498.25799999999998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7.25" customHeight="1">
      <c r="B32" s="15" t="s">
        <v>21</v>
      </c>
      <c r="C32" s="11">
        <v>10.0298</v>
      </c>
      <c r="D32" s="11">
        <v>11.945500000000001</v>
      </c>
      <c r="E32" s="11">
        <v>12.657499999999999</v>
      </c>
      <c r="F32" s="11"/>
      <c r="G32" s="11">
        <v>343.48</v>
      </c>
      <c r="H32" s="11">
        <v>416.79300000000001</v>
      </c>
      <c r="I32" s="11">
        <v>446.98200000000003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42.568100000000001</v>
      </c>
      <c r="D33" s="17">
        <v>48.419600000000003</v>
      </c>
      <c r="E33" s="17">
        <v>48.308399999999999</v>
      </c>
      <c r="F33" s="17"/>
      <c r="G33" s="17">
        <v>1457.788</v>
      </c>
      <c r="H33" s="17">
        <v>1689.4179999999999</v>
      </c>
      <c r="I33" s="17">
        <v>1705.943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K19" sqref="K19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56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27.0078</v>
      </c>
      <c r="D15" s="11">
        <v>50.965499999999999</v>
      </c>
      <c r="E15" s="11">
        <v>59.287500000000001</v>
      </c>
      <c r="F15" s="11"/>
      <c r="G15" s="11">
        <v>711.28599999999994</v>
      </c>
      <c r="H15" s="11">
        <v>664.83199999999999</v>
      </c>
      <c r="I15" s="11">
        <v>800.41</v>
      </c>
      <c r="J15" s="11"/>
      <c r="Q15" s="22"/>
      <c r="R15" s="23"/>
      <c r="S15" s="23"/>
    </row>
    <row r="16" spans="1:19">
      <c r="B16" s="10" t="s">
        <v>5</v>
      </c>
      <c r="C16" s="11">
        <v>24.899699999999999</v>
      </c>
      <c r="D16" s="11">
        <v>47.694399999999995</v>
      </c>
      <c r="E16" s="11">
        <v>49.443899999999999</v>
      </c>
      <c r="F16" s="11"/>
      <c r="G16" s="11">
        <v>636.80799999999999</v>
      </c>
      <c r="H16" s="11">
        <v>622.16099999999994</v>
      </c>
      <c r="I16" s="11">
        <v>667.51700000000005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2.1080800000000002</v>
      </c>
      <c r="D17" s="11">
        <v>3.2711299999999999</v>
      </c>
      <c r="E17" s="11">
        <v>9.8435800000000011</v>
      </c>
      <c r="F17" s="11"/>
      <c r="G17" s="11">
        <v>74.477999999999994</v>
      </c>
      <c r="H17" s="11">
        <v>42.670999999999999</v>
      </c>
      <c r="I17" s="11">
        <v>132.893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29.816100000000002</v>
      </c>
      <c r="D18" s="11">
        <v>23.708299999999998</v>
      </c>
      <c r="E18" s="11">
        <v>18.241</v>
      </c>
      <c r="F18" s="11"/>
      <c r="G18" s="11">
        <v>275.267</v>
      </c>
      <c r="H18" s="11">
        <v>309.26900000000001</v>
      </c>
      <c r="I18" s="11">
        <v>246.262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8.368879999999999</v>
      </c>
      <c r="D19" s="11">
        <v>9.4504000000000001</v>
      </c>
      <c r="E19" s="11">
        <v>9.42455</v>
      </c>
      <c r="F19" s="11"/>
      <c r="G19" s="11">
        <v>115.51900000000001</v>
      </c>
      <c r="H19" s="11">
        <v>123.27800000000001</v>
      </c>
      <c r="I19" s="11">
        <v>127.236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34.807200000000002</v>
      </c>
      <c r="D20" s="11">
        <v>15.8757</v>
      </c>
      <c r="E20" s="11">
        <v>13.046900000000001</v>
      </c>
      <c r="F20" s="11"/>
      <c r="G20" s="11">
        <v>169.596</v>
      </c>
      <c r="H20" s="11">
        <v>207.095</v>
      </c>
      <c r="I20" s="11">
        <v>176.14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56.823900000000002</v>
      </c>
      <c r="D22" s="11">
        <v>74.673900000000003</v>
      </c>
      <c r="E22" s="11">
        <v>77.528499999999994</v>
      </c>
      <c r="F22" s="11"/>
      <c r="G22" s="11">
        <v>986.553</v>
      </c>
      <c r="H22" s="11">
        <v>974.101</v>
      </c>
      <c r="I22" s="11">
        <v>1046.672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12.334100000000001</v>
      </c>
      <c r="D23" s="11">
        <v>15.517800000000001</v>
      </c>
      <c r="E23" s="11">
        <v>21.5063</v>
      </c>
      <c r="F23" s="11"/>
      <c r="G23" s="11">
        <v>190.411</v>
      </c>
      <c r="H23" s="11">
        <v>202.42599999999999</v>
      </c>
      <c r="I23" s="11">
        <v>290.34500000000003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13.416400000000001</v>
      </c>
      <c r="D25" s="11">
        <v>15.8917</v>
      </c>
      <c r="E25" s="11">
        <v>16.032</v>
      </c>
      <c r="F25" s="11"/>
      <c r="G25" s="11">
        <v>180.398</v>
      </c>
      <c r="H25" s="11">
        <v>207.303</v>
      </c>
      <c r="I25" s="11">
        <v>216.44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14.6869</v>
      </c>
      <c r="D26" s="11">
        <v>13.736799999999999</v>
      </c>
      <c r="E26" s="11">
        <v>27.562100000000001</v>
      </c>
      <c r="F26" s="11"/>
      <c r="G26" s="11">
        <v>159.27099999999999</v>
      </c>
      <c r="H26" s="11">
        <v>179.19300000000001</v>
      </c>
      <c r="I26" s="11">
        <v>372.10199999999998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38.383899999999997</v>
      </c>
      <c r="D27" s="11">
        <v>64</v>
      </c>
      <c r="E27" s="11">
        <v>64.852699999999999</v>
      </c>
      <c r="F27" s="11"/>
      <c r="G27" s="11">
        <v>842.94399999999996</v>
      </c>
      <c r="H27" s="11">
        <v>834.86300000000006</v>
      </c>
      <c r="I27" s="11">
        <v>875.54200000000003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9.5025200000000005</v>
      </c>
      <c r="D28" s="11">
        <v>8.7127800000000004</v>
      </c>
      <c r="E28" s="11">
        <v>8.1671899999999997</v>
      </c>
      <c r="F28" s="11"/>
      <c r="G28" s="11">
        <v>130.16399999999999</v>
      </c>
      <c r="H28" s="11">
        <v>113.65600000000001</v>
      </c>
      <c r="I28" s="11">
        <v>110.261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9.7253999999999987</v>
      </c>
      <c r="D29" s="11">
        <v>10.1304</v>
      </c>
      <c r="E29" s="11">
        <v>7.6983899999999998</v>
      </c>
      <c r="F29" s="11"/>
      <c r="G29" s="11">
        <v>136.251</v>
      </c>
      <c r="H29" s="11">
        <v>132.149</v>
      </c>
      <c r="I29" s="11">
        <v>103.932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21.196999999999999</v>
      </c>
      <c r="D30" s="11">
        <v>24.3123</v>
      </c>
      <c r="E30" s="11">
        <v>32.949199999999998</v>
      </c>
      <c r="F30" s="11"/>
      <c r="G30" s="11">
        <v>317.23700000000002</v>
      </c>
      <c r="H30" s="11">
        <v>317.14800000000002</v>
      </c>
      <c r="I30" s="11">
        <v>444.83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7.25" customHeight="1">
      <c r="B32" s="15" t="s">
        <v>21</v>
      </c>
      <c r="C32" s="11">
        <v>5.84518</v>
      </c>
      <c r="D32" s="11">
        <v>12.695</v>
      </c>
      <c r="E32" s="11">
        <v>27.709499999999998</v>
      </c>
      <c r="F32" s="11"/>
      <c r="G32" s="11">
        <v>233.328</v>
      </c>
      <c r="H32" s="11">
        <v>165.60300000000001</v>
      </c>
      <c r="I32" s="11">
        <v>374.09199999999998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35.376600000000003</v>
      </c>
      <c r="D33" s="17">
        <v>60.415900000000001</v>
      </c>
      <c r="E33" s="17">
        <v>68.712099999999992</v>
      </c>
      <c r="F33" s="17"/>
      <c r="G33" s="17">
        <v>826.80499999999995</v>
      </c>
      <c r="H33" s="17">
        <v>788.11</v>
      </c>
      <c r="I33" s="17">
        <v>927.64599999999996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N33" sqref="N33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57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60.491900000000001</v>
      </c>
      <c r="D15" s="11">
        <v>60.155299999999997</v>
      </c>
      <c r="E15" s="11">
        <v>58.603200000000001</v>
      </c>
      <c r="F15" s="11"/>
      <c r="G15" s="11">
        <v>895.73599999999999</v>
      </c>
      <c r="H15" s="11">
        <v>4776.6549999999997</v>
      </c>
      <c r="I15" s="11">
        <v>4749.6450000000004</v>
      </c>
      <c r="J15" s="11"/>
      <c r="Q15" s="22"/>
      <c r="R15" s="23"/>
      <c r="S15" s="23"/>
    </row>
    <row r="16" spans="1:19">
      <c r="B16" s="10" t="s">
        <v>5</v>
      </c>
      <c r="C16" s="11">
        <v>45.730800000000002</v>
      </c>
      <c r="D16" s="11">
        <v>44.0199</v>
      </c>
      <c r="E16" s="11">
        <v>44.663799999999995</v>
      </c>
      <c r="F16" s="11"/>
      <c r="G16" s="11">
        <v>820.50300000000004</v>
      </c>
      <c r="H16" s="11">
        <v>3495.4169999999999</v>
      </c>
      <c r="I16" s="11">
        <v>3619.893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14.761099999999999</v>
      </c>
      <c r="D17" s="11">
        <v>16.135400000000001</v>
      </c>
      <c r="E17" s="11">
        <v>13.939399999999999</v>
      </c>
      <c r="F17" s="11"/>
      <c r="G17" s="11">
        <v>75.233000000000004</v>
      </c>
      <c r="H17" s="11">
        <v>1281.2380000000001</v>
      </c>
      <c r="I17" s="11">
        <v>1129.752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20.043399999999998</v>
      </c>
      <c r="D18" s="11">
        <v>20.7088</v>
      </c>
      <c r="E18" s="11">
        <v>21.7483</v>
      </c>
      <c r="F18" s="11"/>
      <c r="G18" s="11">
        <v>899.89099999999996</v>
      </c>
      <c r="H18" s="11">
        <v>1644.3889999999999</v>
      </c>
      <c r="I18" s="11">
        <v>1762.644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4.6877299999999993</v>
      </c>
      <c r="D19" s="11">
        <v>6.9559300000000004</v>
      </c>
      <c r="E19" s="11">
        <v>5.9345400000000001</v>
      </c>
      <c r="F19" s="11"/>
      <c r="G19" s="11">
        <v>223.417</v>
      </c>
      <c r="H19" s="11">
        <v>552.33799999999997</v>
      </c>
      <c r="I19" s="11">
        <v>480.98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14.776900000000001</v>
      </c>
      <c r="D20" s="11">
        <v>12.1799</v>
      </c>
      <c r="E20" s="11">
        <v>13.714100000000002</v>
      </c>
      <c r="F20" s="11"/>
      <c r="G20" s="11">
        <v>921.84100000000001</v>
      </c>
      <c r="H20" s="11">
        <v>967.15200000000004</v>
      </c>
      <c r="I20" s="11">
        <v>1111.491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80.535299999999992</v>
      </c>
      <c r="D22" s="11">
        <v>80.864100000000008</v>
      </c>
      <c r="E22" s="11">
        <v>80.351399999999998</v>
      </c>
      <c r="F22" s="11"/>
      <c r="G22" s="11">
        <v>1795.627</v>
      </c>
      <c r="H22" s="11">
        <v>6421.0439999999999</v>
      </c>
      <c r="I22" s="11">
        <v>6512.2889999999998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34.469200000000001</v>
      </c>
      <c r="D23" s="11">
        <v>35.0276</v>
      </c>
      <c r="E23" s="11">
        <v>36.807499999999997</v>
      </c>
      <c r="F23" s="11"/>
      <c r="G23" s="11">
        <v>429.322</v>
      </c>
      <c r="H23" s="11">
        <v>2781.3809999999999</v>
      </c>
      <c r="I23" s="11">
        <v>2983.1579999999999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26.401499999999999</v>
      </c>
      <c r="D25" s="11">
        <v>26.3857</v>
      </c>
      <c r="E25" s="11">
        <v>27.820099999999996</v>
      </c>
      <c r="F25" s="11"/>
      <c r="G25" s="11">
        <v>485.15100000000001</v>
      </c>
      <c r="H25" s="11">
        <v>2095.163</v>
      </c>
      <c r="I25" s="11">
        <v>2254.7559999999999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19.428699999999999</v>
      </c>
      <c r="D26" s="11">
        <v>16.745200000000001</v>
      </c>
      <c r="E26" s="11">
        <v>30.955899999999996</v>
      </c>
      <c r="F26" s="11"/>
      <c r="G26" s="11">
        <v>359.09100000000001</v>
      </c>
      <c r="H26" s="11">
        <v>1329.6610000000001</v>
      </c>
      <c r="I26" s="11">
        <v>2508.904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67.763899999999992</v>
      </c>
      <c r="D27" s="11">
        <v>65.722800000000007</v>
      </c>
      <c r="E27" s="11">
        <v>65.162599999999998</v>
      </c>
      <c r="F27" s="11"/>
      <c r="G27" s="11">
        <v>1222.4580000000001</v>
      </c>
      <c r="H27" s="11">
        <v>5218.7439999999997</v>
      </c>
      <c r="I27" s="11">
        <v>5281.2719999999999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17.5075</v>
      </c>
      <c r="D28" s="11">
        <v>16.868300000000001</v>
      </c>
      <c r="E28" s="11">
        <v>14.954600000000001</v>
      </c>
      <c r="F28" s="11"/>
      <c r="G28" s="11">
        <v>331.41300000000001</v>
      </c>
      <c r="H28" s="11">
        <v>1339.4369999999999</v>
      </c>
      <c r="I28" s="11">
        <v>1212.038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39.2044</v>
      </c>
      <c r="D29" s="11">
        <v>42.083100000000002</v>
      </c>
      <c r="E29" s="11">
        <v>37.7515</v>
      </c>
      <c r="F29" s="11"/>
      <c r="G29" s="11">
        <v>376.00299999999999</v>
      </c>
      <c r="H29" s="11">
        <v>3341.62</v>
      </c>
      <c r="I29" s="11">
        <v>3059.67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23.794499999999999</v>
      </c>
      <c r="D30" s="11">
        <v>28.491800000000001</v>
      </c>
      <c r="E30" s="11">
        <v>24.3902</v>
      </c>
      <c r="F30" s="11"/>
      <c r="G30" s="11">
        <v>675.74099999999999</v>
      </c>
      <c r="H30" s="11">
        <v>2262.4029999999998</v>
      </c>
      <c r="I30" s="11">
        <v>1976.771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5.75" customHeight="1">
      <c r="B32" s="15" t="s">
        <v>21</v>
      </c>
      <c r="C32" s="11">
        <v>24.839200000000002</v>
      </c>
      <c r="D32" s="11">
        <v>26.241500000000002</v>
      </c>
      <c r="E32" s="11">
        <v>24.406700000000001</v>
      </c>
      <c r="F32" s="11"/>
      <c r="G32" s="11">
        <v>215.703</v>
      </c>
      <c r="H32" s="11">
        <v>2083.7190000000001</v>
      </c>
      <c r="I32" s="11">
        <v>1978.1030000000001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65.179600000000008</v>
      </c>
      <c r="D33" s="17">
        <v>67.1113</v>
      </c>
      <c r="E33" s="17">
        <v>64.537700000000001</v>
      </c>
      <c r="F33" s="17"/>
      <c r="G33" s="17">
        <v>1119.153</v>
      </c>
      <c r="H33" s="17">
        <v>5328.9930000000004</v>
      </c>
      <c r="I33" s="17">
        <v>5230.625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K16" sqref="K16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58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45.504600000000003</v>
      </c>
      <c r="D15" s="11">
        <v>44.03</v>
      </c>
      <c r="E15" s="11">
        <v>49.485600000000005</v>
      </c>
      <c r="F15" s="11"/>
      <c r="G15" s="11">
        <v>990.56299999999999</v>
      </c>
      <c r="H15" s="11">
        <v>992.25900000000001</v>
      </c>
      <c r="I15" s="11">
        <v>1156.8720000000001</v>
      </c>
      <c r="J15" s="11"/>
      <c r="Q15" s="22"/>
      <c r="R15" s="23"/>
      <c r="S15" s="23"/>
    </row>
    <row r="16" spans="1:19">
      <c r="B16" s="10" t="s">
        <v>5</v>
      </c>
      <c r="C16" s="11">
        <v>39.004899999999999</v>
      </c>
      <c r="D16" s="11">
        <v>37.481299999999997</v>
      </c>
      <c r="E16" s="11">
        <v>38.206400000000002</v>
      </c>
      <c r="F16" s="11"/>
      <c r="G16" s="11">
        <v>849.07600000000002</v>
      </c>
      <c r="H16" s="11">
        <v>844.67600000000004</v>
      </c>
      <c r="I16" s="11">
        <v>893.18700000000001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6.4996399999999994</v>
      </c>
      <c r="D17" s="11">
        <v>6.5487799999999998</v>
      </c>
      <c r="E17" s="11">
        <v>11.279199999999999</v>
      </c>
      <c r="F17" s="11"/>
      <c r="G17" s="11">
        <v>141.48699999999999</v>
      </c>
      <c r="H17" s="11">
        <v>147.583</v>
      </c>
      <c r="I17" s="11">
        <v>263.685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27.2102</v>
      </c>
      <c r="D18" s="11">
        <v>26.921800000000001</v>
      </c>
      <c r="E18" s="11">
        <v>22.1067</v>
      </c>
      <c r="F18" s="11"/>
      <c r="G18" s="11">
        <v>592.32299999999998</v>
      </c>
      <c r="H18" s="11">
        <v>606.70899999999995</v>
      </c>
      <c r="I18" s="11">
        <v>516.80799999999999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7.0170399999999997</v>
      </c>
      <c r="D19" s="11">
        <v>7.3378299999999994</v>
      </c>
      <c r="E19" s="11">
        <v>9.0688099999999991</v>
      </c>
      <c r="F19" s="11"/>
      <c r="G19" s="11">
        <v>152.75</v>
      </c>
      <c r="H19" s="11">
        <v>165.36500000000001</v>
      </c>
      <c r="I19" s="11">
        <v>212.01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20.2682</v>
      </c>
      <c r="D20" s="11">
        <v>21.7103</v>
      </c>
      <c r="E20" s="11">
        <v>19.338899999999999</v>
      </c>
      <c r="F20" s="11"/>
      <c r="G20" s="11">
        <v>441.20699999999999</v>
      </c>
      <c r="H20" s="11">
        <v>489.26299999999998</v>
      </c>
      <c r="I20" s="11">
        <v>452.10399999999998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72.714799999999997</v>
      </c>
      <c r="D22" s="11">
        <v>70.951799999999992</v>
      </c>
      <c r="E22" s="11">
        <v>71.592299999999994</v>
      </c>
      <c r="F22" s="11"/>
      <c r="G22" s="11">
        <v>1582.886</v>
      </c>
      <c r="H22" s="11">
        <v>1598.9680000000001</v>
      </c>
      <c r="I22" s="11">
        <v>1673.68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25.510100000000001</v>
      </c>
      <c r="D23" s="11">
        <v>25.586300000000001</v>
      </c>
      <c r="E23" s="11">
        <v>28.148200000000003</v>
      </c>
      <c r="F23" s="11"/>
      <c r="G23" s="11">
        <v>555.31399999999996</v>
      </c>
      <c r="H23" s="11">
        <v>576.61199999999997</v>
      </c>
      <c r="I23" s="11">
        <v>658.04600000000005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21.704599999999999</v>
      </c>
      <c r="D25" s="11">
        <v>21.5914</v>
      </c>
      <c r="E25" s="11">
        <v>21.85</v>
      </c>
      <c r="F25" s="11"/>
      <c r="G25" s="11">
        <v>472.47500000000002</v>
      </c>
      <c r="H25" s="11">
        <v>486.584</v>
      </c>
      <c r="I25" s="11">
        <v>510.80700000000002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14.410500000000001</v>
      </c>
      <c r="D26" s="11">
        <v>14.063300000000002</v>
      </c>
      <c r="E26" s="11">
        <v>24.744</v>
      </c>
      <c r="F26" s="11"/>
      <c r="G26" s="11">
        <v>313.69400000000002</v>
      </c>
      <c r="H26" s="11">
        <v>316.93099999999998</v>
      </c>
      <c r="I26" s="11">
        <v>578.46400000000006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51.773000000000003</v>
      </c>
      <c r="D27" s="11">
        <v>49.761499999999998</v>
      </c>
      <c r="E27" s="11">
        <v>49.398899999999998</v>
      </c>
      <c r="F27" s="11"/>
      <c r="G27" s="11">
        <v>1127.0170000000001</v>
      </c>
      <c r="H27" s="11">
        <v>1121.424</v>
      </c>
      <c r="I27" s="11">
        <v>1154.845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15.7691</v>
      </c>
      <c r="D28" s="11">
        <v>13.575499999999998</v>
      </c>
      <c r="E28" s="11">
        <v>11.980300000000002</v>
      </c>
      <c r="F28" s="11"/>
      <c r="G28" s="11">
        <v>343.26900000000001</v>
      </c>
      <c r="H28" s="11">
        <v>305.93599999999998</v>
      </c>
      <c r="I28" s="11">
        <v>280.07499999999999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35.476700000000001</v>
      </c>
      <c r="D29" s="11">
        <v>38.444400000000002</v>
      </c>
      <c r="E29" s="11">
        <v>34.614400000000003</v>
      </c>
      <c r="F29" s="11"/>
      <c r="G29" s="11">
        <v>772.27300000000002</v>
      </c>
      <c r="H29" s="11">
        <v>866.38099999999997</v>
      </c>
      <c r="I29" s="11">
        <v>809.21299999999997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21.996099999999998</v>
      </c>
      <c r="D30" s="11">
        <v>21.358899999999998</v>
      </c>
      <c r="E30" s="11">
        <v>24.611799999999999</v>
      </c>
      <c r="F30" s="11"/>
      <c r="G30" s="11">
        <v>478.82</v>
      </c>
      <c r="H30" s="11">
        <v>481.34399999999999</v>
      </c>
      <c r="I30" s="11">
        <v>575.37300000000005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8.75" customHeight="1">
      <c r="B32" s="15" t="s">
        <v>21</v>
      </c>
      <c r="C32" s="11">
        <v>12.0528</v>
      </c>
      <c r="D32" s="11">
        <v>11.539000000000001</v>
      </c>
      <c r="E32" s="11">
        <v>21.349499999999999</v>
      </c>
      <c r="F32" s="11"/>
      <c r="G32" s="11">
        <v>262.37099999999998</v>
      </c>
      <c r="H32" s="11">
        <v>260.04199999999997</v>
      </c>
      <c r="I32" s="11">
        <v>499.108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52.521599999999999</v>
      </c>
      <c r="D33" s="17">
        <v>51.367899999999999</v>
      </c>
      <c r="E33" s="17">
        <v>58.554399999999994</v>
      </c>
      <c r="F33" s="17"/>
      <c r="G33" s="17">
        <v>1143.3130000000001</v>
      </c>
      <c r="H33" s="17">
        <v>1157.624</v>
      </c>
      <c r="I33" s="17">
        <v>1368.8820000000001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M15" sqref="M15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9" width="8.5" style="1" bestFit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59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65" t="s">
        <v>1</v>
      </c>
      <c r="D12" s="65"/>
      <c r="E12" s="65"/>
      <c r="F12" s="4"/>
      <c r="G12" s="66" t="s">
        <v>31</v>
      </c>
      <c r="H12" s="66"/>
      <c r="I12" s="66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50.194600000000001</v>
      </c>
      <c r="D15" s="11">
        <v>49.232100000000003</v>
      </c>
      <c r="E15" s="11">
        <v>45.770800000000001</v>
      </c>
      <c r="F15" s="11"/>
      <c r="G15" s="11">
        <v>800.35900000000004</v>
      </c>
      <c r="H15" s="11">
        <v>795.33600000000001</v>
      </c>
      <c r="I15" s="11">
        <v>745.74300000000005</v>
      </c>
      <c r="J15" s="11"/>
      <c r="Q15" s="22"/>
      <c r="R15" s="23"/>
      <c r="S15" s="23"/>
    </row>
    <row r="16" spans="1:19">
      <c r="B16" s="10" t="s">
        <v>5</v>
      </c>
      <c r="C16" s="11">
        <v>46.422999999999995</v>
      </c>
      <c r="D16" s="11">
        <v>45.637699999999995</v>
      </c>
      <c r="E16" s="11">
        <v>41.840600000000002</v>
      </c>
      <c r="F16" s="11"/>
      <c r="G16" s="11">
        <v>740.22</v>
      </c>
      <c r="H16" s="11">
        <v>737.26900000000001</v>
      </c>
      <c r="I16" s="11">
        <v>681.70899999999995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3.77162</v>
      </c>
      <c r="D17" s="11">
        <v>3.5944099999999999</v>
      </c>
      <c r="E17" s="11">
        <v>3.9301500000000003</v>
      </c>
      <c r="F17" s="11"/>
      <c r="G17" s="11">
        <v>60.139000000000003</v>
      </c>
      <c r="H17" s="11">
        <v>58.067</v>
      </c>
      <c r="I17" s="11">
        <v>64.034000000000006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21.877399999999998</v>
      </c>
      <c r="D18" s="11">
        <v>23.980699999999999</v>
      </c>
      <c r="E18" s="11">
        <v>25.490099999999998</v>
      </c>
      <c r="F18" s="11"/>
      <c r="G18" s="11">
        <v>348.83800000000002</v>
      </c>
      <c r="H18" s="11">
        <v>387.404</v>
      </c>
      <c r="I18" s="11">
        <v>415.31099999999998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9.9271100000000008</v>
      </c>
      <c r="D19" s="11">
        <v>9.3590699999999991</v>
      </c>
      <c r="E19" s="11">
        <v>8.5202799999999996</v>
      </c>
      <c r="F19" s="11"/>
      <c r="G19" s="11">
        <v>158.28899999999999</v>
      </c>
      <c r="H19" s="11">
        <v>151.19399999999999</v>
      </c>
      <c r="I19" s="11">
        <v>138.821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18.000900000000001</v>
      </c>
      <c r="D20" s="11">
        <v>17.428100000000001</v>
      </c>
      <c r="E20" s="11">
        <v>20.218800000000002</v>
      </c>
      <c r="F20" s="11"/>
      <c r="G20" s="11">
        <v>287.02699999999999</v>
      </c>
      <c r="H20" s="11">
        <v>281.54700000000003</v>
      </c>
      <c r="I20" s="11">
        <v>329.42500000000001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72.072000000000003</v>
      </c>
      <c r="D22" s="11">
        <v>73.212900000000005</v>
      </c>
      <c r="E22" s="11">
        <v>71.260900000000007</v>
      </c>
      <c r="F22" s="11"/>
      <c r="G22" s="11">
        <v>1149.1969999999999</v>
      </c>
      <c r="H22" s="11">
        <v>1182.74</v>
      </c>
      <c r="I22" s="11">
        <v>1161.0540000000001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12.0245</v>
      </c>
      <c r="D23" s="11">
        <v>12.569599999999999</v>
      </c>
      <c r="E23" s="11">
        <v>14.767099999999999</v>
      </c>
      <c r="F23" s="11"/>
      <c r="G23" s="11">
        <v>191.733</v>
      </c>
      <c r="H23" s="11">
        <v>203.059</v>
      </c>
      <c r="I23" s="11">
        <v>240.601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19.272400000000001</v>
      </c>
      <c r="D25" s="11">
        <v>20.824999999999999</v>
      </c>
      <c r="E25" s="11">
        <v>21.8142</v>
      </c>
      <c r="F25" s="11"/>
      <c r="G25" s="11">
        <v>307.30099999999999</v>
      </c>
      <c r="H25" s="11">
        <v>336.42399999999998</v>
      </c>
      <c r="I25" s="11">
        <v>355.41800000000001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11.476000000000001</v>
      </c>
      <c r="D26" s="11">
        <v>11.682600000000001</v>
      </c>
      <c r="E26" s="11">
        <v>23.8047</v>
      </c>
      <c r="F26" s="11"/>
      <c r="G26" s="11">
        <v>182.98699999999999</v>
      </c>
      <c r="H26" s="11">
        <v>188.73</v>
      </c>
      <c r="I26" s="11">
        <v>387.85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61.527900000000002</v>
      </c>
      <c r="D27" s="11">
        <v>61.642399999999995</v>
      </c>
      <c r="E27" s="11">
        <v>59.966900000000003</v>
      </c>
      <c r="F27" s="11"/>
      <c r="G27" s="11">
        <v>981.07</v>
      </c>
      <c r="H27" s="11">
        <v>995.82100000000003</v>
      </c>
      <c r="I27" s="11">
        <v>977.04100000000005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5.1454000000000004</v>
      </c>
      <c r="D28" s="11">
        <v>5.4183200000000005</v>
      </c>
      <c r="E28" s="11">
        <v>3.3897999999999997</v>
      </c>
      <c r="F28" s="11"/>
      <c r="G28" s="11">
        <v>82.043999999999997</v>
      </c>
      <c r="H28" s="11">
        <v>87.531999999999996</v>
      </c>
      <c r="I28" s="11">
        <v>55.23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10.7437</v>
      </c>
      <c r="D29" s="11">
        <v>10.4468</v>
      </c>
      <c r="E29" s="11">
        <v>7.3313699999999997</v>
      </c>
      <c r="F29" s="11"/>
      <c r="G29" s="11">
        <v>171.31</v>
      </c>
      <c r="H29" s="11">
        <v>168.76599999999999</v>
      </c>
      <c r="I29" s="11">
        <v>119.45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15.8994</v>
      </c>
      <c r="D30" s="11">
        <v>17.366200000000003</v>
      </c>
      <c r="E30" s="11">
        <v>17.005100000000002</v>
      </c>
      <c r="F30" s="11"/>
      <c r="G30" s="11">
        <v>253.518</v>
      </c>
      <c r="H30" s="11">
        <v>280.548</v>
      </c>
      <c r="I30" s="11">
        <v>277.06400000000002</v>
      </c>
      <c r="J30" s="11"/>
      <c r="O30" s="22"/>
      <c r="P30" s="25"/>
      <c r="Q30" s="25"/>
      <c r="R30" s="23"/>
    </row>
    <row r="31" spans="2:19">
      <c r="B31" s="7" t="s">
        <v>20</v>
      </c>
      <c r="J31" s="11"/>
      <c r="O31" s="22"/>
      <c r="P31" s="25"/>
      <c r="Q31" s="25"/>
      <c r="R31" s="23"/>
    </row>
    <row r="32" spans="2:19" ht="18" customHeight="1">
      <c r="B32" s="15" t="s">
        <v>21</v>
      </c>
      <c r="C32" s="11">
        <v>19.4986</v>
      </c>
      <c r="D32" s="11">
        <v>14.692500000000001</v>
      </c>
      <c r="E32" s="11">
        <v>17.0105</v>
      </c>
      <c r="F32" s="11"/>
      <c r="G32" s="11">
        <v>310.90699999999998</v>
      </c>
      <c r="H32" s="11">
        <v>237.35499999999999</v>
      </c>
      <c r="I32" s="11">
        <v>277.15199999999999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60.121699999999997</v>
      </c>
      <c r="D33" s="17">
        <v>58.591200000000001</v>
      </c>
      <c r="E33" s="17">
        <v>54.290999999999997</v>
      </c>
      <c r="F33" s="17"/>
      <c r="G33" s="17">
        <v>958.64800000000002</v>
      </c>
      <c r="H33" s="17">
        <v>946.53</v>
      </c>
      <c r="I33" s="17">
        <v>884.56399999999996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2"/>
  <sheetViews>
    <sheetView workbookViewId="0">
      <selection activeCell="O14" sqref="O14"/>
    </sheetView>
  </sheetViews>
  <sheetFormatPr baseColWidth="10" defaultRowHeight="12" x14ac:dyDescent="0"/>
  <cols>
    <col min="1" max="1" width="1.6640625" style="4" customWidth="1"/>
    <col min="2" max="2" width="64.6640625" style="4" customWidth="1"/>
    <col min="3" max="6" width="10.6640625" style="4" customWidth="1"/>
    <col min="7" max="7" width="1.6640625" style="4" customWidth="1"/>
    <col min="8" max="10" width="10.6640625" style="4" customWidth="1"/>
    <col min="11" max="11" width="12.6640625" style="4" customWidth="1"/>
    <col min="12" max="12" width="16.5" style="32" customWidth="1"/>
    <col min="13" max="16384" width="10.83203125" style="4"/>
  </cols>
  <sheetData>
    <row r="3" spans="1:13" ht="12.75" customHeight="1"/>
    <row r="4" spans="1:13" ht="12.75" customHeight="1"/>
    <row r="5" spans="1:13" ht="12.75" customHeight="1"/>
    <row r="6" spans="1:13" ht="12.75" customHeight="1"/>
    <row r="7" spans="1:13" ht="12.75" customHeight="1"/>
    <row r="8" spans="1:13" ht="12.75" customHeight="1"/>
    <row r="9" spans="1:13" ht="15.75" customHeight="1">
      <c r="A9" s="33"/>
      <c r="B9" s="60" t="s">
        <v>76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3" ht="18" customHeight="1" thickBot="1">
      <c r="A10" s="34"/>
      <c r="B10" s="60" t="s">
        <v>77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3" ht="35" customHeight="1" thickTop="1">
      <c r="B11" s="62" t="s">
        <v>0</v>
      </c>
      <c r="C11" s="67">
        <v>2018</v>
      </c>
      <c r="D11" s="67"/>
      <c r="E11" s="67">
        <v>2020</v>
      </c>
      <c r="F11" s="67"/>
      <c r="G11" s="52"/>
      <c r="H11" s="53" t="s">
        <v>62</v>
      </c>
      <c r="I11" s="53" t="s">
        <v>63</v>
      </c>
      <c r="J11" s="68" t="s">
        <v>64</v>
      </c>
      <c r="K11" s="70" t="s">
        <v>65</v>
      </c>
      <c r="L11" s="68" t="s">
        <v>66</v>
      </c>
    </row>
    <row r="12" spans="1:13" ht="40" customHeight="1" thickBot="1">
      <c r="A12" s="35"/>
      <c r="B12" s="62"/>
      <c r="C12" s="54" t="s">
        <v>1</v>
      </c>
      <c r="D12" s="55" t="s">
        <v>67</v>
      </c>
      <c r="E12" s="54" t="s">
        <v>1</v>
      </c>
      <c r="F12" s="55" t="s">
        <v>67</v>
      </c>
      <c r="G12" s="56"/>
      <c r="H12" s="69" t="s">
        <v>78</v>
      </c>
      <c r="I12" s="69"/>
      <c r="J12" s="69"/>
      <c r="K12" s="71"/>
      <c r="L12" s="69"/>
    </row>
    <row r="13" spans="1:13" ht="15">
      <c r="B13" s="7" t="s">
        <v>68</v>
      </c>
      <c r="C13" s="36"/>
      <c r="D13" s="37"/>
      <c r="E13" s="36"/>
      <c r="F13" s="37"/>
      <c r="G13" s="38"/>
      <c r="H13" s="36"/>
      <c r="I13" s="37"/>
      <c r="J13" s="38"/>
      <c r="K13" s="36"/>
      <c r="L13" s="39"/>
    </row>
    <row r="14" spans="1:13">
      <c r="B14" s="10" t="s">
        <v>4</v>
      </c>
      <c r="C14" s="11">
        <v>41.905909999999999</v>
      </c>
      <c r="D14" s="11">
        <v>0.34559000000000001</v>
      </c>
      <c r="E14" s="11">
        <v>43.910510000000002</v>
      </c>
      <c r="F14" s="11">
        <v>0.30845</v>
      </c>
      <c r="H14" s="11">
        <f>E14-C14</f>
        <v>2.0046000000000035</v>
      </c>
      <c r="I14" s="40">
        <f>SQRT(F14*F14+D14*D14)</f>
        <v>0.4632211681259828</v>
      </c>
      <c r="J14" s="40">
        <f>H14/I14</f>
        <v>4.3275224405435848</v>
      </c>
      <c r="K14" s="40">
        <f t="shared" ref="K14:K19" si="0">IF(J14&gt;0,(1-NORMSDIST(J14)),(NORMSDIST(J14)))</f>
        <v>7.53979928580506E-6</v>
      </c>
      <c r="L14" s="41" t="str">
        <f>IF(K14&lt;0.025,"Significativa","No significativa")</f>
        <v>Significativa</v>
      </c>
      <c r="M14" s="42"/>
    </row>
    <row r="15" spans="1:13" ht="12.75" customHeight="1">
      <c r="B15" s="10" t="s">
        <v>5</v>
      </c>
      <c r="C15" s="11">
        <v>34.883220000000001</v>
      </c>
      <c r="D15" s="11">
        <v>0.30314999999999998</v>
      </c>
      <c r="E15" s="11">
        <v>35.395949999999999</v>
      </c>
      <c r="F15" s="11">
        <v>0.26300999999999997</v>
      </c>
      <c r="H15" s="11">
        <f t="shared" ref="H15:H19" si="1">E15-C15</f>
        <v>0.51272999999999769</v>
      </c>
      <c r="I15" s="40">
        <f t="shared" ref="I15:I19" si="2">SQRT(F15*F15+D15*D15)</f>
        <v>0.40134048213455858</v>
      </c>
      <c r="J15" s="40">
        <f t="shared" ref="J15:J19" si="3">H15/I15</f>
        <v>1.2775436887726996</v>
      </c>
      <c r="K15" s="40">
        <f t="shared" si="0"/>
        <v>0.10070518326893951</v>
      </c>
      <c r="L15" s="41" t="str">
        <f t="shared" ref="L15:L32" si="4">IF(K15&lt;0.025,"Significativa","No significativa")</f>
        <v>No significativa</v>
      </c>
    </row>
    <row r="16" spans="1:13" ht="12.75" customHeight="1">
      <c r="B16" s="10" t="s">
        <v>6</v>
      </c>
      <c r="C16" s="11">
        <v>7.0226899999999999</v>
      </c>
      <c r="D16" s="11">
        <v>0.21292</v>
      </c>
      <c r="E16" s="11">
        <v>8.5145499999999998</v>
      </c>
      <c r="F16" s="11">
        <v>0.20203000000000002</v>
      </c>
      <c r="H16" s="11">
        <f t="shared" si="1"/>
        <v>1.49186</v>
      </c>
      <c r="I16" s="40">
        <f t="shared" si="2"/>
        <v>0.29351498649983787</v>
      </c>
      <c r="J16" s="40">
        <f t="shared" si="3"/>
        <v>5.0827387650300579</v>
      </c>
      <c r="K16" s="40">
        <f t="shared" si="0"/>
        <v>1.8601560369813086E-7</v>
      </c>
      <c r="L16" s="41" t="str">
        <f t="shared" si="4"/>
        <v>Significativa</v>
      </c>
    </row>
    <row r="17" spans="1:19">
      <c r="B17" s="10" t="s">
        <v>7</v>
      </c>
      <c r="C17" s="11">
        <v>26.434760000000001</v>
      </c>
      <c r="D17" s="11">
        <v>0.27829999999999999</v>
      </c>
      <c r="E17" s="11">
        <v>23.697689999999998</v>
      </c>
      <c r="F17" s="11">
        <v>0.22283</v>
      </c>
      <c r="H17" s="11">
        <f t="shared" si="1"/>
        <v>-2.7370700000000028</v>
      </c>
      <c r="I17" s="40">
        <f t="shared" si="2"/>
        <v>0.3565166179857539</v>
      </c>
      <c r="J17" s="40">
        <f t="shared" si="3"/>
        <v>-7.6772578385374839</v>
      </c>
      <c r="K17" s="40">
        <f t="shared" si="0"/>
        <v>8.1265046468379794E-15</v>
      </c>
      <c r="L17" s="41" t="str">
        <f t="shared" si="4"/>
        <v>Significativa</v>
      </c>
    </row>
    <row r="18" spans="1:19">
      <c r="B18" s="10" t="s">
        <v>8</v>
      </c>
      <c r="C18" s="11">
        <v>7.9784300000000004</v>
      </c>
      <c r="D18" s="11">
        <v>0.15906000000000001</v>
      </c>
      <c r="E18" s="11">
        <v>8.8629499999999997</v>
      </c>
      <c r="F18" s="11">
        <v>0.154</v>
      </c>
      <c r="H18" s="11">
        <f t="shared" si="1"/>
        <v>0.88451999999999931</v>
      </c>
      <c r="I18" s="40">
        <f t="shared" si="2"/>
        <v>0.22139576238040332</v>
      </c>
      <c r="J18" s="40">
        <f t="shared" si="3"/>
        <v>3.995198419743069</v>
      </c>
      <c r="K18" s="40">
        <f t="shared" si="0"/>
        <v>3.2320046553513393E-5</v>
      </c>
      <c r="L18" s="41" t="str">
        <f t="shared" si="4"/>
        <v>Significativa</v>
      </c>
    </row>
    <row r="19" spans="1:19">
      <c r="B19" s="10" t="s">
        <v>9</v>
      </c>
      <c r="C19" s="11">
        <v>23.680899999999998</v>
      </c>
      <c r="D19" s="11">
        <v>0.24895</v>
      </c>
      <c r="E19" s="11">
        <v>23.528850000000002</v>
      </c>
      <c r="F19" s="11">
        <v>0.22679000000000002</v>
      </c>
      <c r="H19" s="11">
        <f t="shared" si="1"/>
        <v>-0.15204999999999558</v>
      </c>
      <c r="I19" s="40">
        <f t="shared" si="2"/>
        <v>0.33676372518429004</v>
      </c>
      <c r="J19" s="40">
        <f t="shared" si="3"/>
        <v>-0.45150349823689584</v>
      </c>
      <c r="K19" s="40">
        <f t="shared" si="0"/>
        <v>0.32581335216735641</v>
      </c>
      <c r="L19" s="41" t="str">
        <f t="shared" si="4"/>
        <v>No significativa</v>
      </c>
    </row>
    <row r="20" spans="1:19">
      <c r="B20" s="12" t="s">
        <v>10</v>
      </c>
      <c r="C20" s="11"/>
      <c r="D20" s="11"/>
      <c r="E20" s="11"/>
      <c r="F20" s="11"/>
      <c r="H20" s="11"/>
      <c r="I20" s="40"/>
      <c r="J20" s="40"/>
      <c r="K20" s="40"/>
      <c r="L20" s="41"/>
    </row>
    <row r="21" spans="1:19">
      <c r="B21" s="13" t="s">
        <v>11</v>
      </c>
      <c r="C21" s="11">
        <v>68.340670000000003</v>
      </c>
      <c r="D21" s="11">
        <v>0.27524999999999999</v>
      </c>
      <c r="E21" s="11">
        <v>67.608190000000008</v>
      </c>
      <c r="F21" s="11">
        <v>0.25289</v>
      </c>
      <c r="H21" s="11">
        <f>E21-C21</f>
        <v>-0.73247999999999536</v>
      </c>
      <c r="I21" s="40">
        <f>SQRT(F21*F21+D21*D21)</f>
        <v>0.37378592081564549</v>
      </c>
      <c r="J21" s="40">
        <f>H21/I21</f>
        <v>-1.9596243710882331</v>
      </c>
      <c r="K21" s="40">
        <f>IF(J21&gt;0,(1-NORMSDIST(J21)),(NORMSDIST(J21)))</f>
        <v>2.5019855338939669E-2</v>
      </c>
      <c r="L21" s="41" t="str">
        <f t="shared" si="4"/>
        <v>No significativa</v>
      </c>
    </row>
    <row r="22" spans="1:19" ht="12.75" customHeight="1">
      <c r="B22" s="13" t="s">
        <v>12</v>
      </c>
      <c r="C22" s="11">
        <v>20.154789999999998</v>
      </c>
      <c r="D22" s="11">
        <v>0.26156000000000001</v>
      </c>
      <c r="E22" s="11">
        <v>23.000150000000001</v>
      </c>
      <c r="F22" s="11">
        <v>0.25284000000000001</v>
      </c>
      <c r="H22" s="11">
        <f>E22-C22</f>
        <v>2.845360000000003</v>
      </c>
      <c r="I22" s="40">
        <f>SQRT(F22*F22+D22*D22)</f>
        <v>0.36378798660758438</v>
      </c>
      <c r="J22" s="40">
        <f>H22/I22</f>
        <v>7.8214787314273613</v>
      </c>
      <c r="K22" s="40">
        <f>IF(J22&gt;0,(1-NORMSDIST(J22)),(NORMSDIST(J22)))</f>
        <v>2.6645352591003757E-15</v>
      </c>
      <c r="L22" s="41" t="str">
        <f t="shared" si="4"/>
        <v>Significativa</v>
      </c>
    </row>
    <row r="23" spans="1:19">
      <c r="B23" s="14" t="s">
        <v>69</v>
      </c>
      <c r="C23" s="11"/>
      <c r="D23" s="11"/>
      <c r="E23" s="11"/>
      <c r="F23" s="11"/>
      <c r="H23" s="11"/>
      <c r="I23" s="40"/>
      <c r="J23" s="40"/>
      <c r="K23" s="40"/>
      <c r="L23" s="41"/>
    </row>
    <row r="24" spans="1:19">
      <c r="B24" s="15" t="s">
        <v>14</v>
      </c>
      <c r="C24" s="11">
        <v>18.99023</v>
      </c>
      <c r="D24" s="11">
        <v>0.16622999999999999</v>
      </c>
      <c r="E24" s="11">
        <v>19.2316</v>
      </c>
      <c r="F24" s="11">
        <v>0.15709999999999999</v>
      </c>
      <c r="H24" s="11">
        <f t="shared" ref="H24:H29" si="5">E24-C24</f>
        <v>0.24136999999999986</v>
      </c>
      <c r="I24" s="40">
        <f t="shared" ref="I24:I29" si="6">SQRT(F24*F24+D24*D24)</f>
        <v>0.22871996611577222</v>
      </c>
      <c r="J24" s="40">
        <f t="shared" ref="J24:J29" si="7">H24/I24</f>
        <v>1.0553079562709646</v>
      </c>
      <c r="K24" s="40">
        <f t="shared" ref="K24:K29" si="8">IF(J24&gt;0,(1-NORMSDIST(J24)),(NORMSDIST(J24)))</f>
        <v>0.14564225173868883</v>
      </c>
      <c r="L24" s="41" t="str">
        <f t="shared" si="4"/>
        <v>No significativa</v>
      </c>
    </row>
    <row r="25" spans="1:19">
      <c r="B25" s="13" t="s">
        <v>15</v>
      </c>
      <c r="C25" s="11">
        <v>16.193170000000002</v>
      </c>
      <c r="D25" s="11">
        <v>0.19545000000000001</v>
      </c>
      <c r="E25" s="11">
        <v>28.150829999999999</v>
      </c>
      <c r="F25" s="11">
        <v>0.23088000000000003</v>
      </c>
      <c r="H25" s="11">
        <f t="shared" si="5"/>
        <v>11.957659999999997</v>
      </c>
      <c r="I25" s="40">
        <f t="shared" si="6"/>
        <v>0.30250004446280665</v>
      </c>
      <c r="J25" s="40">
        <f t="shared" si="7"/>
        <v>39.52944873523888</v>
      </c>
      <c r="K25" s="40">
        <f t="shared" si="8"/>
        <v>0</v>
      </c>
      <c r="L25" s="41" t="str">
        <f t="shared" si="4"/>
        <v>Significativa</v>
      </c>
    </row>
    <row r="26" spans="1:19">
      <c r="B26" s="13" t="s">
        <v>16</v>
      </c>
      <c r="C26" s="11">
        <v>53.462499999999999</v>
      </c>
      <c r="D26" s="11">
        <v>0.31109000000000003</v>
      </c>
      <c r="E26" s="11">
        <v>52.047779999999996</v>
      </c>
      <c r="F26" s="11">
        <v>0.28226000000000001</v>
      </c>
      <c r="H26" s="11">
        <f t="shared" si="5"/>
        <v>-1.4147200000000026</v>
      </c>
      <c r="I26" s="40">
        <f t="shared" si="6"/>
        <v>0.42005677675761882</v>
      </c>
      <c r="J26" s="40">
        <f t="shared" si="7"/>
        <v>-3.3679256669065105</v>
      </c>
      <c r="K26" s="40">
        <f t="shared" si="8"/>
        <v>3.7868006358621398E-4</v>
      </c>
      <c r="L26" s="41" t="str">
        <f t="shared" si="4"/>
        <v>Significativa</v>
      </c>
    </row>
    <row r="27" spans="1:19">
      <c r="B27" s="13" t="s">
        <v>17</v>
      </c>
      <c r="C27" s="11">
        <v>10.999979999999999</v>
      </c>
      <c r="D27" s="11">
        <v>0.25454000000000004</v>
      </c>
      <c r="E27" s="11">
        <v>9.32104</v>
      </c>
      <c r="F27" s="11">
        <v>0.20349</v>
      </c>
      <c r="H27" s="11">
        <f t="shared" si="5"/>
        <v>-1.678939999999999</v>
      </c>
      <c r="I27" s="40">
        <f t="shared" si="6"/>
        <v>0.32588156084688197</v>
      </c>
      <c r="J27" s="40">
        <f t="shared" si="7"/>
        <v>-5.1519944719697177</v>
      </c>
      <c r="K27" s="40">
        <f t="shared" si="8"/>
        <v>1.2886531750184764E-7</v>
      </c>
      <c r="L27" s="41" t="str">
        <f t="shared" si="4"/>
        <v>Significativa</v>
      </c>
    </row>
    <row r="28" spans="1:19">
      <c r="B28" s="13" t="s">
        <v>18</v>
      </c>
      <c r="C28" s="11">
        <v>19.60342</v>
      </c>
      <c r="D28" s="11">
        <v>0.32296000000000002</v>
      </c>
      <c r="E28" s="11">
        <v>17.929849999999998</v>
      </c>
      <c r="F28" s="11">
        <v>0.30363999999999997</v>
      </c>
      <c r="H28" s="11">
        <f t="shared" si="5"/>
        <v>-1.6735700000000016</v>
      </c>
      <c r="I28" s="40">
        <f t="shared" si="6"/>
        <v>0.44328366899762955</v>
      </c>
      <c r="J28" s="40">
        <f t="shared" si="7"/>
        <v>-3.7753928625079824</v>
      </c>
      <c r="K28" s="40">
        <f t="shared" si="8"/>
        <v>7.9877839238452503E-5</v>
      </c>
      <c r="L28" s="41" t="str">
        <f t="shared" si="4"/>
        <v>Significativa</v>
      </c>
    </row>
    <row r="29" spans="1:19">
      <c r="B29" s="13" t="s">
        <v>70</v>
      </c>
      <c r="C29" s="11">
        <v>22.229119999999998</v>
      </c>
      <c r="D29" s="11">
        <v>0.27592</v>
      </c>
      <c r="E29" s="11">
        <v>22.542019999999997</v>
      </c>
      <c r="F29" s="11">
        <v>0.26489999999999997</v>
      </c>
      <c r="H29" s="11">
        <f t="shared" si="5"/>
        <v>0.31289999999999907</v>
      </c>
      <c r="I29" s="40">
        <f t="shared" si="6"/>
        <v>0.38249687109831365</v>
      </c>
      <c r="J29" s="40">
        <f t="shared" si="7"/>
        <v>0.8180459074123354</v>
      </c>
      <c r="K29" s="40">
        <f t="shared" si="8"/>
        <v>0.20666548715075284</v>
      </c>
      <c r="L29" s="41" t="str">
        <f t="shared" si="4"/>
        <v>No significativa</v>
      </c>
    </row>
    <row r="30" spans="1:19" ht="12.75" customHeight="1">
      <c r="B30" s="7" t="s">
        <v>20</v>
      </c>
      <c r="C30" s="11"/>
      <c r="D30" s="11"/>
      <c r="E30" s="11"/>
      <c r="F30" s="11"/>
      <c r="H30" s="11"/>
      <c r="I30" s="40"/>
      <c r="J30" s="40"/>
      <c r="K30" s="40"/>
      <c r="L30" s="41"/>
    </row>
    <row r="31" spans="1:19" s="43" customFormat="1">
      <c r="B31" s="44" t="s">
        <v>71</v>
      </c>
      <c r="C31" s="11">
        <v>14.000730000000001</v>
      </c>
      <c r="D31" s="11">
        <v>0.28043999999999997</v>
      </c>
      <c r="E31" s="11">
        <v>17.24494</v>
      </c>
      <c r="F31" s="11">
        <v>0.28358</v>
      </c>
      <c r="H31" s="11">
        <f>E31-C31</f>
        <v>3.2442099999999989</v>
      </c>
      <c r="I31" s="40">
        <f>SQRT(((F31^2)+(D31^2)))</f>
        <v>0.39882854712269528</v>
      </c>
      <c r="J31" s="40">
        <f>(E31-C31)/SQRT(((F31^2)+(D31^2)))</f>
        <v>8.1343475119948039</v>
      </c>
      <c r="K31" s="40">
        <f>IF(J31&gt;0,(1-NORMSDIST(J31)),(NORMSDIST(J31)))</f>
        <v>2.2204460492503131E-16</v>
      </c>
      <c r="L31" s="41" t="str">
        <f t="shared" si="4"/>
        <v>Significativa</v>
      </c>
      <c r="O31" s="4"/>
      <c r="P31" s="4"/>
      <c r="R31" s="4"/>
      <c r="S31" s="4"/>
    </row>
    <row r="32" spans="1:19" s="43" customFormat="1" ht="13" thickBot="1">
      <c r="A32" s="45"/>
      <c r="B32" s="46" t="s">
        <v>72</v>
      </c>
      <c r="C32" s="17">
        <v>49.884340000000002</v>
      </c>
      <c r="D32" s="17">
        <v>0.35615999999999998</v>
      </c>
      <c r="E32" s="17">
        <v>52.773460000000007</v>
      </c>
      <c r="F32" s="17">
        <v>0.31379000000000001</v>
      </c>
      <c r="G32" s="45"/>
      <c r="H32" s="17">
        <f>E32-C32</f>
        <v>2.8891200000000055</v>
      </c>
      <c r="I32" s="47">
        <f>SQRT(((F32^2)+(D32^2)))</f>
        <v>0.47467263424385442</v>
      </c>
      <c r="J32" s="47">
        <f>(E32-C32)/SQRT(((F32^2)+(D32^2)))</f>
        <v>6.0865526924726243</v>
      </c>
      <c r="K32" s="47">
        <f>IF(J32&gt;0,(1-NORMSDIST(J32)),(NORMSDIST(J32)))</f>
        <v>5.7683846588219012E-10</v>
      </c>
      <c r="L32" s="48" t="str">
        <f t="shared" si="4"/>
        <v>Significativa</v>
      </c>
      <c r="O32" s="4"/>
      <c r="P32" s="4"/>
      <c r="R32" s="4"/>
      <c r="S32" s="4"/>
    </row>
    <row r="33" spans="1:13" ht="12.75" customHeight="1" thickTop="1">
      <c r="B33" s="18" t="s">
        <v>73</v>
      </c>
    </row>
    <row r="34" spans="1:13">
      <c r="B34" s="49" t="s">
        <v>84</v>
      </c>
    </row>
    <row r="35" spans="1:13">
      <c r="B35" s="49"/>
    </row>
    <row r="36" spans="1:13">
      <c r="B36" s="49"/>
    </row>
    <row r="37" spans="1:13">
      <c r="B37" s="50"/>
    </row>
    <row r="38" spans="1:13" ht="15.75" customHeight="1">
      <c r="A38" s="33"/>
      <c r="B38" s="60" t="s">
        <v>82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1:13" ht="18" customHeight="1" thickBot="1">
      <c r="A39" s="34"/>
      <c r="B39" s="60" t="s">
        <v>77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3" ht="35" customHeight="1" thickTop="1">
      <c r="B40" s="62" t="s">
        <v>0</v>
      </c>
      <c r="C40" s="67">
        <v>2018</v>
      </c>
      <c r="D40" s="67"/>
      <c r="E40" s="67">
        <v>2020</v>
      </c>
      <c r="F40" s="67"/>
      <c r="G40" s="52"/>
      <c r="H40" s="53" t="s">
        <v>62</v>
      </c>
      <c r="I40" s="53" t="s">
        <v>63</v>
      </c>
      <c r="J40" s="68" t="s">
        <v>64</v>
      </c>
      <c r="K40" s="70" t="s">
        <v>65</v>
      </c>
      <c r="L40" s="68" t="s">
        <v>66</v>
      </c>
    </row>
    <row r="41" spans="1:13" ht="40" customHeight="1" thickBot="1">
      <c r="A41" s="35"/>
      <c r="B41" s="62"/>
      <c r="C41" s="54" t="s">
        <v>1</v>
      </c>
      <c r="D41" s="55" t="s">
        <v>67</v>
      </c>
      <c r="E41" s="54" t="s">
        <v>1</v>
      </c>
      <c r="F41" s="55" t="s">
        <v>67</v>
      </c>
      <c r="G41" s="56"/>
      <c r="H41" s="69" t="s">
        <v>78</v>
      </c>
      <c r="I41" s="69"/>
      <c r="J41" s="69"/>
      <c r="K41" s="71"/>
      <c r="L41" s="69"/>
    </row>
    <row r="42" spans="1:13" ht="15">
      <c r="B42" s="7" t="s">
        <v>68</v>
      </c>
      <c r="C42" s="36"/>
      <c r="D42" s="37"/>
      <c r="E42" s="36"/>
      <c r="F42" s="37"/>
      <c r="G42" s="38"/>
      <c r="H42" s="36"/>
      <c r="I42" s="37"/>
      <c r="J42" s="38"/>
      <c r="K42" s="36"/>
      <c r="L42" s="39"/>
    </row>
    <row r="43" spans="1:13">
      <c r="B43" s="10" t="s">
        <v>4</v>
      </c>
      <c r="C43" s="57">
        <v>36.80641</v>
      </c>
      <c r="D43" s="57">
        <v>0.40074000000000004</v>
      </c>
      <c r="E43" s="57">
        <v>40.04927</v>
      </c>
      <c r="F43" s="57">
        <v>0.34945000000000004</v>
      </c>
      <c r="H43" s="11">
        <f>E43-C43</f>
        <v>3.2428600000000003</v>
      </c>
      <c r="I43" s="40">
        <f>SQRT(F43*F43+D43*D43)</f>
        <v>0.53170278361129542</v>
      </c>
      <c r="J43" s="40">
        <f>H43/I43</f>
        <v>6.0990088823208284</v>
      </c>
      <c r="K43" s="40">
        <f t="shared" ref="K43:K48" si="9">IF(J43&gt;0,(1-NORMSDIST(J43)),(NORMSDIST(J43)))</f>
        <v>5.3364068719474744E-10</v>
      </c>
      <c r="L43" s="41" t="str">
        <f>IF(K43&lt;0.025,"Significativa","No significativa")</f>
        <v>Significativa</v>
      </c>
      <c r="M43" s="42"/>
    </row>
    <row r="44" spans="1:13" ht="12.75" customHeight="1">
      <c r="B44" s="10" t="s">
        <v>5</v>
      </c>
      <c r="C44" s="57">
        <v>32.758659999999999</v>
      </c>
      <c r="D44" s="57">
        <v>0.35860000000000003</v>
      </c>
      <c r="E44" s="57">
        <v>33.984520000000003</v>
      </c>
      <c r="F44" s="57">
        <v>0.30913000000000002</v>
      </c>
      <c r="H44" s="11">
        <f t="shared" ref="H44:H48" si="10">E44-C44</f>
        <v>1.2258600000000044</v>
      </c>
      <c r="I44" s="40">
        <f t="shared" ref="I44:I48" si="11">SQRT(F44*F44+D44*D44)</f>
        <v>0.47345043763840799</v>
      </c>
      <c r="J44" s="40">
        <f t="shared" ref="J44:J48" si="12">H44/I44</f>
        <v>2.5892044922688191</v>
      </c>
      <c r="K44" s="40">
        <f t="shared" si="9"/>
        <v>4.8098974538429706E-3</v>
      </c>
      <c r="L44" s="41" t="str">
        <f t="shared" ref="L44:L48" si="13">IF(K44&lt;0.025,"Significativa","No significativa")</f>
        <v>Significativa</v>
      </c>
    </row>
    <row r="45" spans="1:13" ht="12.75" customHeight="1">
      <c r="B45" s="10" t="s">
        <v>6</v>
      </c>
      <c r="C45" s="57">
        <v>4.0477499999999997</v>
      </c>
      <c r="D45" s="57">
        <v>0.17380999999999999</v>
      </c>
      <c r="E45" s="57">
        <v>6.0647600000000006</v>
      </c>
      <c r="F45" s="57">
        <v>0.17884999999999998</v>
      </c>
      <c r="H45" s="11">
        <f t="shared" si="10"/>
        <v>2.0170100000000009</v>
      </c>
      <c r="I45" s="40">
        <f t="shared" si="11"/>
        <v>0.24939374210272397</v>
      </c>
      <c r="J45" s="40">
        <f t="shared" si="12"/>
        <v>8.0876528135545804</v>
      </c>
      <c r="K45" s="40">
        <f t="shared" si="9"/>
        <v>3.3306690738754696E-16</v>
      </c>
      <c r="L45" s="41" t="str">
        <f t="shared" si="13"/>
        <v>Significativa</v>
      </c>
    </row>
    <row r="46" spans="1:13">
      <c r="B46" s="10" t="s">
        <v>7</v>
      </c>
      <c r="C46" s="57">
        <v>24.500679999999999</v>
      </c>
      <c r="D46" s="57">
        <v>0.31029000000000001</v>
      </c>
      <c r="E46" s="57">
        <v>21.102540000000001</v>
      </c>
      <c r="F46" s="57">
        <v>0.23922000000000002</v>
      </c>
      <c r="H46" s="11">
        <f t="shared" si="10"/>
        <v>-3.3981399999999979</v>
      </c>
      <c r="I46" s="40">
        <f t="shared" si="11"/>
        <v>0.39179853560216382</v>
      </c>
      <c r="J46" s="40">
        <f t="shared" si="12"/>
        <v>-8.6731819831264083</v>
      </c>
      <c r="K46" s="40">
        <f t="shared" si="9"/>
        <v>2.1010479049283398E-18</v>
      </c>
      <c r="L46" s="41" t="str">
        <f t="shared" si="13"/>
        <v>Significativa</v>
      </c>
    </row>
    <row r="47" spans="1:13">
      <c r="B47" s="10" t="s">
        <v>8</v>
      </c>
      <c r="C47" s="57">
        <v>9.9527599999999996</v>
      </c>
      <c r="D47" s="57">
        <v>0.20579999999999998</v>
      </c>
      <c r="E47" s="57">
        <v>10.885730000000001</v>
      </c>
      <c r="F47" s="57">
        <v>0.19548000000000001</v>
      </c>
      <c r="H47" s="11">
        <f t="shared" si="10"/>
        <v>0.93297000000000097</v>
      </c>
      <c r="I47" s="40">
        <f t="shared" si="11"/>
        <v>0.28384162908213445</v>
      </c>
      <c r="J47" s="40">
        <f t="shared" si="12"/>
        <v>3.2869385756309555</v>
      </c>
      <c r="K47" s="40">
        <f t="shared" si="9"/>
        <v>5.0641461615619221E-4</v>
      </c>
      <c r="L47" s="41" t="str">
        <f t="shared" si="13"/>
        <v>Significativa</v>
      </c>
    </row>
    <row r="48" spans="1:13">
      <c r="B48" s="10" t="s">
        <v>9</v>
      </c>
      <c r="C48" s="57">
        <v>28.740139999999997</v>
      </c>
      <c r="D48" s="57">
        <v>0.31573000000000001</v>
      </c>
      <c r="E48" s="57">
        <v>27.96247</v>
      </c>
      <c r="F48" s="57">
        <v>0.28014</v>
      </c>
      <c r="H48" s="11">
        <f t="shared" si="10"/>
        <v>-0.77766999999999697</v>
      </c>
      <c r="I48" s="40">
        <f t="shared" si="11"/>
        <v>0.42209460136324889</v>
      </c>
      <c r="J48" s="40">
        <f t="shared" si="12"/>
        <v>-1.8424068857747478</v>
      </c>
      <c r="K48" s="40">
        <f t="shared" si="9"/>
        <v>3.2707827672013925E-2</v>
      </c>
      <c r="L48" s="41" t="str">
        <f t="shared" si="13"/>
        <v>No significativa</v>
      </c>
    </row>
    <row r="49" spans="1:19">
      <c r="B49" s="12" t="s">
        <v>10</v>
      </c>
      <c r="C49" s="57"/>
      <c r="D49" s="57"/>
      <c r="E49" s="57"/>
      <c r="F49" s="57"/>
      <c r="H49" s="11"/>
      <c r="I49" s="40"/>
      <c r="J49" s="40"/>
      <c r="K49" s="40"/>
      <c r="L49" s="41"/>
    </row>
    <row r="50" spans="1:19">
      <c r="B50" s="13" t="s">
        <v>11</v>
      </c>
      <c r="C50" s="57">
        <v>61.307089999999995</v>
      </c>
      <c r="D50" s="57">
        <v>0.34464</v>
      </c>
      <c r="E50" s="57">
        <v>61.151809999999998</v>
      </c>
      <c r="F50" s="57">
        <v>0.30965999999999999</v>
      </c>
      <c r="H50" s="11">
        <f>E50-C50</f>
        <v>-0.15527999999999764</v>
      </c>
      <c r="I50" s="40">
        <f>SQRT(F50*F50+D50*D50)</f>
        <v>0.46332067210518463</v>
      </c>
      <c r="J50" s="40">
        <f>H50/I50</f>
        <v>-0.33514584897421856</v>
      </c>
      <c r="K50" s="40">
        <f>IF(J50&gt;0,(1-NORMSDIST(J50)),(NORMSDIST(J50)))</f>
        <v>0.36875753414241769</v>
      </c>
      <c r="L50" s="41" t="str">
        <f t="shared" ref="L50:L51" si="14">IF(K50&lt;0.025,"Significativa","No significativa")</f>
        <v>No significativa</v>
      </c>
    </row>
    <row r="51" spans="1:19" ht="12.75" customHeight="1">
      <c r="B51" s="13" t="s">
        <v>12</v>
      </c>
      <c r="C51" s="57">
        <v>13.6417</v>
      </c>
      <c r="D51" s="57">
        <v>0.26635999999999999</v>
      </c>
      <c r="E51" s="57">
        <v>16.647090000000002</v>
      </c>
      <c r="F51" s="57">
        <v>0.26202999999999999</v>
      </c>
      <c r="H51" s="11">
        <f>E51-C51</f>
        <v>3.005390000000002</v>
      </c>
      <c r="I51" s="40">
        <f>SQRT(F51*F51+D51*D51)</f>
        <v>0.37364069706069225</v>
      </c>
      <c r="J51" s="40">
        <f>H51/I51</f>
        <v>8.0435295824100823</v>
      </c>
      <c r="K51" s="40">
        <f>IF(J51&gt;0,(1-NORMSDIST(J51)),(NORMSDIST(J51)))</f>
        <v>4.4408920985006262E-16</v>
      </c>
      <c r="L51" s="41" t="str">
        <f t="shared" si="14"/>
        <v>Significativa</v>
      </c>
    </row>
    <row r="52" spans="1:19">
      <c r="B52" s="14" t="s">
        <v>69</v>
      </c>
      <c r="C52" s="57"/>
      <c r="D52" s="57"/>
      <c r="E52" s="57"/>
      <c r="F52" s="57"/>
      <c r="H52" s="11"/>
      <c r="I52" s="40"/>
      <c r="J52" s="40"/>
      <c r="K52" s="40"/>
      <c r="L52" s="41"/>
    </row>
    <row r="53" spans="1:19">
      <c r="B53" s="15" t="s">
        <v>14</v>
      </c>
      <c r="C53" s="57">
        <v>15.050640000000001</v>
      </c>
      <c r="D53" s="57">
        <v>0.17093</v>
      </c>
      <c r="E53" s="57">
        <v>15.552350000000001</v>
      </c>
      <c r="F53" s="57">
        <v>0.16914000000000001</v>
      </c>
      <c r="H53" s="11">
        <f t="shared" ref="H53:H58" si="15">E53-C53</f>
        <v>0.50170999999999921</v>
      </c>
      <c r="I53" s="40">
        <f t="shared" ref="I53:I58" si="16">SQRT(F53*F53+D53*D53)</f>
        <v>0.24046913419397509</v>
      </c>
      <c r="J53" s="40">
        <f t="shared" ref="J53:J58" si="17">H53/I53</f>
        <v>2.0863800324381483</v>
      </c>
      <c r="K53" s="40">
        <f t="shared" ref="K53:K58" si="18">IF(J53&gt;0,(1-NORMSDIST(J53)),(NORMSDIST(J53)))</f>
        <v>1.8472106123749166E-2</v>
      </c>
      <c r="L53" s="41" t="str">
        <f t="shared" ref="L53:L58" si="19">IF(K53&lt;0.025,"Significativa","No significativa")</f>
        <v>Significativa</v>
      </c>
    </row>
    <row r="54" spans="1:19">
      <c r="B54" s="13" t="s">
        <v>15</v>
      </c>
      <c r="C54" s="57">
        <v>16.982469999999999</v>
      </c>
      <c r="D54" s="57">
        <v>0.23479999999999998</v>
      </c>
      <c r="E54" s="57">
        <v>27.433000000000003</v>
      </c>
      <c r="F54" s="57">
        <v>0.26782</v>
      </c>
      <c r="H54" s="11">
        <f t="shared" si="15"/>
        <v>10.450530000000004</v>
      </c>
      <c r="I54" s="40">
        <f t="shared" si="16"/>
        <v>0.35617213871946807</v>
      </c>
      <c r="J54" s="40">
        <f t="shared" si="17"/>
        <v>29.341233813437487</v>
      </c>
      <c r="K54" s="40">
        <f t="shared" si="18"/>
        <v>0</v>
      </c>
      <c r="L54" s="41" t="str">
        <f t="shared" si="19"/>
        <v>Significativa</v>
      </c>
    </row>
    <row r="55" spans="1:19">
      <c r="B55" s="13" t="s">
        <v>16</v>
      </c>
      <c r="C55" s="57">
        <v>45.675199999999997</v>
      </c>
      <c r="D55" s="57">
        <v>0.36825000000000002</v>
      </c>
      <c r="E55" s="57">
        <v>45.332519999999995</v>
      </c>
      <c r="F55" s="57">
        <v>0.32734999999999997</v>
      </c>
      <c r="H55" s="11">
        <f t="shared" si="15"/>
        <v>-0.34268000000000143</v>
      </c>
      <c r="I55" s="40">
        <f t="shared" si="16"/>
        <v>0.49271298440369926</v>
      </c>
      <c r="J55" s="40">
        <f t="shared" si="17"/>
        <v>-0.69549618306634708</v>
      </c>
      <c r="K55" s="40">
        <f t="shared" si="18"/>
        <v>0.24337220119728464</v>
      </c>
      <c r="L55" s="41" t="str">
        <f t="shared" si="19"/>
        <v>No significativa</v>
      </c>
    </row>
    <row r="56" spans="1:19">
      <c r="B56" s="13" t="s">
        <v>17</v>
      </c>
      <c r="C56" s="57">
        <v>8.5389499999999998</v>
      </c>
      <c r="D56" s="57">
        <v>0.26213999999999998</v>
      </c>
      <c r="E56" s="57">
        <v>7.0559899999999995</v>
      </c>
      <c r="F56" s="57">
        <v>0.21367</v>
      </c>
      <c r="H56" s="11">
        <f t="shared" si="15"/>
        <v>-1.4829600000000003</v>
      </c>
      <c r="I56" s="40">
        <f t="shared" si="16"/>
        <v>0.33818966350259733</v>
      </c>
      <c r="J56" s="40">
        <f t="shared" si="17"/>
        <v>-4.3849950487579319</v>
      </c>
      <c r="K56" s="40">
        <f t="shared" si="18"/>
        <v>5.799420831198701E-6</v>
      </c>
      <c r="L56" s="41" t="str">
        <f t="shared" si="19"/>
        <v>Significativa</v>
      </c>
    </row>
    <row r="57" spans="1:19">
      <c r="B57" s="13" t="s">
        <v>18</v>
      </c>
      <c r="C57" s="57">
        <v>9.1778700000000004</v>
      </c>
      <c r="D57" s="57">
        <v>0.31922</v>
      </c>
      <c r="E57" s="57">
        <v>8.4671300000000009</v>
      </c>
      <c r="F57" s="57">
        <v>0.28914000000000001</v>
      </c>
      <c r="H57" s="11">
        <f t="shared" si="15"/>
        <v>-0.71073999999999948</v>
      </c>
      <c r="I57" s="40">
        <f t="shared" si="16"/>
        <v>0.43070099605178536</v>
      </c>
      <c r="J57" s="40">
        <f t="shared" si="17"/>
        <v>-1.6501935368511282</v>
      </c>
      <c r="K57" s="40">
        <f t="shared" si="18"/>
        <v>4.9451679162106424E-2</v>
      </c>
      <c r="L57" s="41" t="str">
        <f t="shared" si="19"/>
        <v>No significativa</v>
      </c>
    </row>
    <row r="58" spans="1:19">
      <c r="B58" s="13" t="s">
        <v>70</v>
      </c>
      <c r="C58" s="57">
        <v>20.1159</v>
      </c>
      <c r="D58" s="57">
        <v>0.31681000000000004</v>
      </c>
      <c r="E58" s="57">
        <v>20.703209999999999</v>
      </c>
      <c r="F58" s="57">
        <v>0.30371999999999999</v>
      </c>
      <c r="H58" s="11">
        <f t="shared" si="15"/>
        <v>0.58730999999999867</v>
      </c>
      <c r="I58" s="40">
        <f t="shared" si="16"/>
        <v>0.43887858742481389</v>
      </c>
      <c r="J58" s="40">
        <f t="shared" si="17"/>
        <v>1.3382060935032816</v>
      </c>
      <c r="K58" s="40">
        <f t="shared" si="18"/>
        <v>9.0414631647818045E-2</v>
      </c>
      <c r="L58" s="41" t="str">
        <f t="shared" si="19"/>
        <v>No significativa</v>
      </c>
    </row>
    <row r="59" spans="1:19" ht="12.75" customHeight="1">
      <c r="B59" s="7" t="s">
        <v>20</v>
      </c>
      <c r="C59" s="57"/>
      <c r="D59" s="57"/>
      <c r="E59" s="57"/>
      <c r="F59" s="57"/>
      <c r="H59" s="11"/>
      <c r="I59" s="40"/>
      <c r="J59" s="40"/>
      <c r="K59" s="40"/>
      <c r="L59" s="41"/>
    </row>
    <row r="60" spans="1:19" s="43" customFormat="1">
      <c r="B60" s="44" t="s">
        <v>71</v>
      </c>
      <c r="C60" s="57">
        <v>10.44434</v>
      </c>
      <c r="D60" s="57">
        <v>0.27829999999999999</v>
      </c>
      <c r="E60" s="57">
        <v>14.938670000000002</v>
      </c>
      <c r="F60" s="57">
        <v>0.29115000000000002</v>
      </c>
      <c r="H60" s="11">
        <f>E60-C60</f>
        <v>4.4943300000000015</v>
      </c>
      <c r="I60" s="40">
        <f>SQRT(((F60^2)+(D60^2)))</f>
        <v>0.40276446280673767</v>
      </c>
      <c r="J60" s="40">
        <f>(E60-C60)/SQRT(((F60^2)+(D60^2)))</f>
        <v>11.158705434636518</v>
      </c>
      <c r="K60" s="40">
        <f>IF(J60&gt;0,(1-NORMSDIST(J60)),(NORMSDIST(J60)))</f>
        <v>0</v>
      </c>
      <c r="L60" s="41" t="str">
        <f t="shared" ref="L60:L61" si="20">IF(K60&lt;0.025,"Significativa","No significativa")</f>
        <v>Significativa</v>
      </c>
      <c r="O60" s="4"/>
      <c r="P60" s="4"/>
      <c r="R60" s="4"/>
      <c r="S60" s="4"/>
    </row>
    <row r="61" spans="1:19" s="43" customFormat="1" ht="13" thickBot="1">
      <c r="A61" s="45"/>
      <c r="B61" s="46" t="s">
        <v>72</v>
      </c>
      <c r="C61" s="58">
        <v>46.759169999999997</v>
      </c>
      <c r="D61" s="58">
        <v>0.41951000000000005</v>
      </c>
      <c r="E61" s="58">
        <v>50.934999999999995</v>
      </c>
      <c r="F61" s="58">
        <v>0.36086000000000001</v>
      </c>
      <c r="G61" s="45"/>
      <c r="H61" s="17">
        <f>E61-C61</f>
        <v>4.1758299999999977</v>
      </c>
      <c r="I61" s="47">
        <f>SQRT(((F61^2)+(D61^2)))</f>
        <v>0.55336116569560612</v>
      </c>
      <c r="J61" s="47">
        <f>(E61-C61)/SQRT(((F61^2)+(D61^2)))</f>
        <v>7.5463011480951048</v>
      </c>
      <c r="K61" s="47">
        <f>IF(J61&gt;0,(1-NORMSDIST(J61)),(NORMSDIST(J61)))</f>
        <v>2.2426505097428162E-14</v>
      </c>
      <c r="L61" s="48" t="str">
        <f t="shared" si="20"/>
        <v>Significativa</v>
      </c>
      <c r="O61" s="4"/>
      <c r="P61" s="4"/>
      <c r="R61" s="4"/>
      <c r="S61" s="4"/>
    </row>
    <row r="62" spans="1:19" ht="12.75" customHeight="1" thickTop="1">
      <c r="B62" s="18" t="s">
        <v>73</v>
      </c>
    </row>
    <row r="63" spans="1:19">
      <c r="B63" s="49" t="s">
        <v>84</v>
      </c>
    </row>
    <row r="64" spans="1:19">
      <c r="L64" s="4"/>
    </row>
    <row r="65" spans="1:13">
      <c r="L65" s="4"/>
    </row>
    <row r="66" spans="1:13">
      <c r="L66" s="4"/>
    </row>
    <row r="67" spans="1:13" ht="15.75" customHeight="1">
      <c r="A67" s="33"/>
      <c r="B67" s="60" t="s">
        <v>83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</row>
    <row r="68" spans="1:13" ht="18" customHeight="1" thickBot="1">
      <c r="A68" s="34"/>
      <c r="B68" s="60" t="s">
        <v>77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</row>
    <row r="69" spans="1:13" ht="35" customHeight="1" thickTop="1">
      <c r="B69" s="62" t="s">
        <v>0</v>
      </c>
      <c r="C69" s="67">
        <v>2018</v>
      </c>
      <c r="D69" s="67"/>
      <c r="E69" s="67">
        <v>2020</v>
      </c>
      <c r="F69" s="67"/>
      <c r="G69" s="52"/>
      <c r="H69" s="53" t="s">
        <v>62</v>
      </c>
      <c r="I69" s="53" t="s">
        <v>63</v>
      </c>
      <c r="J69" s="68" t="s">
        <v>64</v>
      </c>
      <c r="K69" s="70" t="s">
        <v>65</v>
      </c>
      <c r="L69" s="68" t="s">
        <v>66</v>
      </c>
    </row>
    <row r="70" spans="1:13" ht="40" customHeight="1" thickBot="1">
      <c r="A70" s="35"/>
      <c r="B70" s="62"/>
      <c r="C70" s="54" t="s">
        <v>1</v>
      </c>
      <c r="D70" s="55" t="s">
        <v>67</v>
      </c>
      <c r="E70" s="54" t="s">
        <v>1</v>
      </c>
      <c r="F70" s="55" t="s">
        <v>67</v>
      </c>
      <c r="G70" s="56"/>
      <c r="H70" s="69" t="s">
        <v>78</v>
      </c>
      <c r="I70" s="69"/>
      <c r="J70" s="69"/>
      <c r="K70" s="71"/>
      <c r="L70" s="69"/>
    </row>
    <row r="71" spans="1:13" ht="15">
      <c r="B71" s="7" t="s">
        <v>68</v>
      </c>
      <c r="C71" s="36"/>
      <c r="D71" s="37"/>
      <c r="E71" s="36"/>
      <c r="F71" s="37"/>
      <c r="G71" s="38"/>
      <c r="H71" s="36"/>
      <c r="I71" s="37"/>
      <c r="J71" s="38"/>
      <c r="K71" s="36"/>
      <c r="L71" s="39"/>
    </row>
    <row r="72" spans="1:13">
      <c r="B72" s="10" t="s">
        <v>4</v>
      </c>
      <c r="C72" s="57">
        <v>57.710530000000006</v>
      </c>
      <c r="D72" s="57">
        <v>0.68570999999999993</v>
      </c>
      <c r="E72" s="57">
        <v>56.781440000000003</v>
      </c>
      <c r="F72" s="57">
        <v>0.64354</v>
      </c>
      <c r="H72" s="11">
        <f>E72-C72</f>
        <v>-0.92909000000000219</v>
      </c>
      <c r="I72" s="40">
        <f>SQRT(F72*F72+D72*D72)</f>
        <v>0.94039456384009368</v>
      </c>
      <c r="J72" s="40">
        <f>H72/I72</f>
        <v>-0.98797891409119876</v>
      </c>
      <c r="K72" s="40">
        <f t="shared" ref="K72:K77" si="21">IF(J72&gt;0,(1-NORMSDIST(J72)),(NORMSDIST(J72)))</f>
        <v>0.16158148754826723</v>
      </c>
      <c r="L72" s="41" t="str">
        <f>IF(K72&lt;0.025,"Significativa","No significativa")</f>
        <v>No significativa</v>
      </c>
      <c r="M72" s="42"/>
    </row>
    <row r="73" spans="1:13" ht="12.75" customHeight="1">
      <c r="B73" s="10" t="s">
        <v>5</v>
      </c>
      <c r="C73" s="57">
        <v>41.467759999999998</v>
      </c>
      <c r="D73" s="57">
        <v>0.57298000000000004</v>
      </c>
      <c r="E73" s="57">
        <v>40.1008</v>
      </c>
      <c r="F73" s="57">
        <v>0.49264000000000002</v>
      </c>
      <c r="H73" s="11">
        <f t="shared" ref="H73:H77" si="22">E73-C73</f>
        <v>-1.3669599999999988</v>
      </c>
      <c r="I73" s="40">
        <f t="shared" ref="I73:I77" si="23">SQRT(F73*F73+D73*D73)</f>
        <v>0.75564558491398592</v>
      </c>
      <c r="J73" s="40">
        <f t="shared" ref="J73:J77" si="24">H73/I73</f>
        <v>-1.8089962110419768</v>
      </c>
      <c r="K73" s="40">
        <f t="shared" si="21"/>
        <v>3.5225795998153744E-2</v>
      </c>
      <c r="L73" s="41" t="str">
        <f t="shared" ref="L73:L77" si="25">IF(K73&lt;0.025,"Significativa","No significativa")</f>
        <v>No significativa</v>
      </c>
    </row>
    <row r="74" spans="1:13" ht="12.75" customHeight="1">
      <c r="B74" s="10" t="s">
        <v>6</v>
      </c>
      <c r="C74" s="57">
        <v>16.24277</v>
      </c>
      <c r="D74" s="57">
        <v>0.66940999999999995</v>
      </c>
      <c r="E74" s="57">
        <v>16.68064</v>
      </c>
      <c r="F74" s="57">
        <v>0.62565000000000004</v>
      </c>
      <c r="H74" s="11">
        <f t="shared" si="22"/>
        <v>0.4378700000000002</v>
      </c>
      <c r="I74" s="40">
        <f t="shared" si="23"/>
        <v>0.91626833984373812</v>
      </c>
      <c r="J74" s="40">
        <f t="shared" si="24"/>
        <v>0.47788402257211599</v>
      </c>
      <c r="K74" s="40">
        <f t="shared" si="21"/>
        <v>0.31636637693233272</v>
      </c>
      <c r="L74" s="41" t="str">
        <f t="shared" si="25"/>
        <v>No significativa</v>
      </c>
    </row>
    <row r="75" spans="1:13">
      <c r="B75" s="10" t="s">
        <v>7</v>
      </c>
      <c r="C75" s="57">
        <v>32.428930000000001</v>
      </c>
      <c r="D75" s="57">
        <v>0.60599000000000003</v>
      </c>
      <c r="E75" s="57">
        <v>32.348300000000002</v>
      </c>
      <c r="F75" s="57">
        <v>0.54430000000000001</v>
      </c>
      <c r="H75" s="11">
        <f t="shared" si="22"/>
        <v>-8.0629999999999313E-2</v>
      </c>
      <c r="I75" s="40">
        <f t="shared" si="23"/>
        <v>0.814546726775082</v>
      </c>
      <c r="J75" s="40">
        <f t="shared" si="24"/>
        <v>-9.8987568606685228E-2</v>
      </c>
      <c r="K75" s="40">
        <f t="shared" si="21"/>
        <v>0.46057407021987945</v>
      </c>
      <c r="L75" s="41" t="str">
        <f t="shared" si="25"/>
        <v>No significativa</v>
      </c>
    </row>
    <row r="76" spans="1:13">
      <c r="B76" s="10" t="s">
        <v>8</v>
      </c>
      <c r="C76" s="57">
        <v>1.8594800000000002</v>
      </c>
      <c r="D76" s="57">
        <v>0.11132</v>
      </c>
      <c r="E76" s="57">
        <v>2.1202999999999999</v>
      </c>
      <c r="F76" s="57">
        <v>0.11924999999999999</v>
      </c>
      <c r="H76" s="11">
        <f t="shared" si="22"/>
        <v>0.26081999999999961</v>
      </c>
      <c r="I76" s="40">
        <f t="shared" si="23"/>
        <v>0.1631340090232567</v>
      </c>
      <c r="J76" s="40">
        <f t="shared" si="24"/>
        <v>1.5988082531755632</v>
      </c>
      <c r="K76" s="40">
        <f t="shared" si="21"/>
        <v>5.4931607330041432E-2</v>
      </c>
      <c r="L76" s="41" t="str">
        <f t="shared" si="25"/>
        <v>No significativa</v>
      </c>
    </row>
    <row r="77" spans="1:13">
      <c r="B77" s="10" t="s">
        <v>9</v>
      </c>
      <c r="C77" s="57">
        <v>8.0010600000000007</v>
      </c>
      <c r="D77" s="57">
        <v>0.28301999999999999</v>
      </c>
      <c r="E77" s="57">
        <v>8.7499599999999997</v>
      </c>
      <c r="F77" s="57">
        <v>0.29954999999999998</v>
      </c>
      <c r="H77" s="11">
        <f t="shared" si="22"/>
        <v>0.74889999999999901</v>
      </c>
      <c r="I77" s="40">
        <f t="shared" si="23"/>
        <v>0.4121049901420753</v>
      </c>
      <c r="J77" s="40">
        <f t="shared" si="24"/>
        <v>1.817255354616822</v>
      </c>
      <c r="K77" s="40">
        <f t="shared" si="21"/>
        <v>3.458901130719072E-2</v>
      </c>
      <c r="L77" s="41" t="str">
        <f t="shared" si="25"/>
        <v>No significativa</v>
      </c>
    </row>
    <row r="78" spans="1:13">
      <c r="B78" s="12" t="s">
        <v>10</v>
      </c>
      <c r="C78" s="57"/>
      <c r="D78" s="57"/>
      <c r="E78" s="57"/>
      <c r="F78" s="57"/>
      <c r="H78" s="11"/>
      <c r="I78" s="40"/>
      <c r="J78" s="40"/>
      <c r="K78" s="40"/>
      <c r="L78" s="41"/>
    </row>
    <row r="79" spans="1:13">
      <c r="B79" s="13" t="s">
        <v>11</v>
      </c>
      <c r="C79" s="57">
        <v>90.13946</v>
      </c>
      <c r="D79" s="57">
        <v>0.32517000000000001</v>
      </c>
      <c r="E79" s="57">
        <v>89.129729999999995</v>
      </c>
      <c r="F79" s="57">
        <v>0.32976</v>
      </c>
      <c r="H79" s="11">
        <f>E79-C79</f>
        <v>-1.0097300000000047</v>
      </c>
      <c r="I79" s="40">
        <f>SQRT(F79*F79+D79*D79)</f>
        <v>0.46311681733661975</v>
      </c>
      <c r="J79" s="40">
        <f>H79/I79</f>
        <v>-2.1802922334087369</v>
      </c>
      <c r="K79" s="40">
        <f>IF(J79&gt;0,(1-NORMSDIST(J79)),(NORMSDIST(J79)))</f>
        <v>1.4617903204864214E-2</v>
      </c>
      <c r="L79" s="41" t="str">
        <f t="shared" ref="L79:L80" si="26">IF(K79&lt;0.025,"Significativa","No significativa")</f>
        <v>Significativa</v>
      </c>
    </row>
    <row r="80" spans="1:13" ht="12.75" customHeight="1">
      <c r="B80" s="13" t="s">
        <v>12</v>
      </c>
      <c r="C80" s="57">
        <v>40.340479999999999</v>
      </c>
      <c r="D80" s="57">
        <v>0.63983000000000001</v>
      </c>
      <c r="E80" s="57">
        <v>44.177260000000004</v>
      </c>
      <c r="F80" s="57">
        <v>0.61875999999999998</v>
      </c>
      <c r="H80" s="11">
        <f>E80-C80</f>
        <v>3.8367800000000045</v>
      </c>
      <c r="I80" s="40">
        <f>SQRT(F80*F80+D80*D80)</f>
        <v>0.89008222457253916</v>
      </c>
      <c r="J80" s="40">
        <f>H80/I80</f>
        <v>4.310590520828133</v>
      </c>
      <c r="K80" s="40">
        <f>IF(J80&gt;0,(1-NORMSDIST(J80)),(NORMSDIST(J80)))</f>
        <v>8.140958033808765E-6</v>
      </c>
      <c r="L80" s="41" t="str">
        <f t="shared" si="26"/>
        <v>Significativa</v>
      </c>
    </row>
    <row r="81" spans="1:19">
      <c r="B81" s="14" t="s">
        <v>69</v>
      </c>
      <c r="C81" s="57"/>
      <c r="D81" s="57"/>
      <c r="E81" s="57"/>
      <c r="F81" s="57"/>
      <c r="H81" s="11"/>
      <c r="I81" s="40"/>
      <c r="J81" s="40"/>
      <c r="K81" s="40"/>
      <c r="L81" s="41"/>
    </row>
    <row r="82" spans="1:19">
      <c r="B82" s="15" t="s">
        <v>14</v>
      </c>
      <c r="C82" s="57">
        <v>31.19997</v>
      </c>
      <c r="D82" s="57">
        <v>0.40660999999999997</v>
      </c>
      <c r="E82" s="57">
        <v>31.495889999999999</v>
      </c>
      <c r="F82" s="57">
        <v>0.36128000000000005</v>
      </c>
      <c r="H82" s="11">
        <f t="shared" ref="H82:H87" si="27">E82-C82</f>
        <v>0.29591999999999885</v>
      </c>
      <c r="I82" s="40">
        <f t="shared" ref="I82:I87" si="28">SQRT(F82*F82+D82*D82)</f>
        <v>0.54392548248818051</v>
      </c>
      <c r="J82" s="40">
        <f t="shared" ref="J82:J87" si="29">H82/I82</f>
        <v>0.54404511192657568</v>
      </c>
      <c r="K82" s="40">
        <f t="shared" ref="K82:K87" si="30">IF(J82&gt;0,(1-NORMSDIST(J82)),(NORMSDIST(J82)))</f>
        <v>0.2932052148975457</v>
      </c>
      <c r="L82" s="41" t="str">
        <f t="shared" ref="L82:L87" si="31">IF(K82&lt;0.025,"Significativa","No significativa")</f>
        <v>No significativa</v>
      </c>
    </row>
    <row r="83" spans="1:19">
      <c r="B83" s="13" t="s">
        <v>15</v>
      </c>
      <c r="C83" s="57">
        <v>13.746929999999999</v>
      </c>
      <c r="D83" s="57">
        <v>0.33517000000000002</v>
      </c>
      <c r="E83" s="57">
        <v>30.54364</v>
      </c>
      <c r="F83" s="57">
        <v>0.45412999999999998</v>
      </c>
      <c r="H83" s="11">
        <f t="shared" si="27"/>
        <v>16.796710000000001</v>
      </c>
      <c r="I83" s="40">
        <f t="shared" si="28"/>
        <v>0.56442270135068096</v>
      </c>
      <c r="J83" s="40">
        <f t="shared" si="29"/>
        <v>29.759097144400741</v>
      </c>
      <c r="K83" s="40">
        <f t="shared" si="30"/>
        <v>0</v>
      </c>
      <c r="L83" s="41" t="str">
        <f t="shared" si="31"/>
        <v>Significativa</v>
      </c>
    </row>
    <row r="84" spans="1:19">
      <c r="B84" s="13" t="s">
        <v>16</v>
      </c>
      <c r="C84" s="57">
        <v>77.597300000000004</v>
      </c>
      <c r="D84" s="57">
        <v>0.52513999999999994</v>
      </c>
      <c r="E84" s="57">
        <v>74.432279999999992</v>
      </c>
      <c r="F84" s="57">
        <v>0.51016000000000006</v>
      </c>
      <c r="H84" s="11">
        <f t="shared" si="27"/>
        <v>-3.1650200000000126</v>
      </c>
      <c r="I84" s="40">
        <f t="shared" si="28"/>
        <v>0.7321442789505358</v>
      </c>
      <c r="J84" s="40">
        <f t="shared" si="29"/>
        <v>-4.3229457512620186</v>
      </c>
      <c r="K84" s="40">
        <f t="shared" si="30"/>
        <v>7.6979800347194198E-6</v>
      </c>
      <c r="L84" s="41" t="str">
        <f t="shared" si="31"/>
        <v>Significativa</v>
      </c>
    </row>
    <row r="85" spans="1:19">
      <c r="B85" s="13" t="s">
        <v>17</v>
      </c>
      <c r="C85" s="57">
        <v>18.627320000000001</v>
      </c>
      <c r="D85" s="57">
        <v>0.64302999999999999</v>
      </c>
      <c r="E85" s="57">
        <v>16.871300000000002</v>
      </c>
      <c r="F85" s="57">
        <v>0.51356999999999997</v>
      </c>
      <c r="H85" s="11">
        <f t="shared" si="27"/>
        <v>-1.7560199999999995</v>
      </c>
      <c r="I85" s="40">
        <f t="shared" si="28"/>
        <v>0.82294697629920244</v>
      </c>
      <c r="J85" s="40">
        <f t="shared" si="29"/>
        <v>-2.1338191287813366</v>
      </c>
      <c r="K85" s="40">
        <f t="shared" si="30"/>
        <v>1.6428794715288523E-2</v>
      </c>
      <c r="L85" s="41" t="str">
        <f t="shared" si="31"/>
        <v>Significativa</v>
      </c>
    </row>
    <row r="86" spans="1:19">
      <c r="B86" s="13" t="s">
        <v>18</v>
      </c>
      <c r="C86" s="57">
        <v>51.914769999999997</v>
      </c>
      <c r="D86" s="57">
        <v>0.81931999999999994</v>
      </c>
      <c r="E86" s="57">
        <v>49.472589999999997</v>
      </c>
      <c r="F86" s="57">
        <v>0.83908000000000005</v>
      </c>
      <c r="H86" s="11">
        <f t="shared" si="27"/>
        <v>-2.4421800000000005</v>
      </c>
      <c r="I86" s="40">
        <f t="shared" si="28"/>
        <v>1.1727491244081147</v>
      </c>
      <c r="J86" s="40">
        <f t="shared" si="29"/>
        <v>-2.0824402672076743</v>
      </c>
      <c r="K86" s="40">
        <f t="shared" si="30"/>
        <v>1.8651136807362488E-2</v>
      </c>
      <c r="L86" s="41" t="str">
        <f t="shared" si="31"/>
        <v>Significativa</v>
      </c>
    </row>
    <row r="87" spans="1:19">
      <c r="B87" s="13" t="s">
        <v>70</v>
      </c>
      <c r="C87" s="57">
        <v>28.778530000000003</v>
      </c>
      <c r="D87" s="57">
        <v>0.55573000000000006</v>
      </c>
      <c r="E87" s="57">
        <v>28.671469999999999</v>
      </c>
      <c r="F87" s="57">
        <v>0.53393000000000002</v>
      </c>
      <c r="H87" s="11">
        <f t="shared" si="27"/>
        <v>-0.10706000000000415</v>
      </c>
      <c r="I87" s="40">
        <f t="shared" si="28"/>
        <v>0.7706601571380215</v>
      </c>
      <c r="J87" s="40">
        <f t="shared" si="29"/>
        <v>-0.13891985852439784</v>
      </c>
      <c r="K87" s="40">
        <f t="shared" si="30"/>
        <v>0.44475673914665598</v>
      </c>
      <c r="L87" s="41" t="str">
        <f t="shared" si="31"/>
        <v>No significativa</v>
      </c>
    </row>
    <row r="88" spans="1:19" ht="12.75" customHeight="1">
      <c r="B88" s="7" t="s">
        <v>20</v>
      </c>
      <c r="C88" s="57"/>
      <c r="D88" s="57"/>
      <c r="E88" s="57"/>
      <c r="F88" s="57"/>
      <c r="H88" s="11"/>
      <c r="I88" s="40"/>
      <c r="J88" s="40"/>
      <c r="K88" s="40"/>
      <c r="L88" s="41"/>
    </row>
    <row r="89" spans="1:19" s="43" customFormat="1">
      <c r="B89" s="44" t="s">
        <v>71</v>
      </c>
      <c r="C89" s="57">
        <v>25.022840000000002</v>
      </c>
      <c r="D89" s="57">
        <v>0.74436000000000002</v>
      </c>
      <c r="E89" s="57">
        <v>24.932579999999998</v>
      </c>
      <c r="F89" s="57">
        <v>0.74302000000000001</v>
      </c>
      <c r="H89" s="11">
        <f>E89-C89</f>
        <v>-9.0260000000004226E-2</v>
      </c>
      <c r="I89" s="40">
        <f>SQRT(((F89^2)+(D89^2)))</f>
        <v>1.0517369110191008</v>
      </c>
      <c r="J89" s="40">
        <f>(E89-C89)/SQRT(((F89^2)+(D89^2)))</f>
        <v>-8.5819941331663499E-2</v>
      </c>
      <c r="K89" s="40">
        <f>IF(J89&gt;0,(1-NORMSDIST(J89)),(NORMSDIST(J89)))</f>
        <v>0.46580477703518725</v>
      </c>
      <c r="L89" s="41" t="str">
        <f t="shared" ref="L89:L90" si="32">IF(K89&lt;0.025,"Significativa","No significativa")</f>
        <v>No significativa</v>
      </c>
      <c r="O89" s="4"/>
      <c r="P89" s="4"/>
      <c r="R89" s="4"/>
      <c r="S89" s="4"/>
    </row>
    <row r="90" spans="1:19" s="43" customFormat="1" ht="13" thickBot="1">
      <c r="A90" s="45"/>
      <c r="B90" s="46" t="s">
        <v>72</v>
      </c>
      <c r="C90" s="58">
        <v>59.57</v>
      </c>
      <c r="D90" s="58">
        <v>0.67388999999999999</v>
      </c>
      <c r="E90" s="58">
        <v>58.901740000000004</v>
      </c>
      <c r="F90" s="58">
        <v>0.63285999999999998</v>
      </c>
      <c r="G90" s="45"/>
      <c r="H90" s="17">
        <f>E90-C90</f>
        <v>-0.66825999999999652</v>
      </c>
      <c r="I90" s="47">
        <f>SQRT(((F90^2)+(D90^2)))</f>
        <v>0.9244671501465046</v>
      </c>
      <c r="J90" s="47">
        <f>(E90-C90)/SQRT(((F90^2)+(D90^2)))</f>
        <v>-0.72285964936027658</v>
      </c>
      <c r="K90" s="47">
        <f>IF(J90&gt;0,(1-NORMSDIST(J90)),(NORMSDIST(J90)))</f>
        <v>0.23488305798929945</v>
      </c>
      <c r="L90" s="48" t="str">
        <f t="shared" si="32"/>
        <v>No significativa</v>
      </c>
      <c r="O90" s="4"/>
      <c r="P90" s="4"/>
      <c r="R90" s="4"/>
      <c r="S90" s="4"/>
    </row>
    <row r="91" spans="1:19" ht="12.75" customHeight="1" thickTop="1">
      <c r="B91" s="18" t="s">
        <v>73</v>
      </c>
    </row>
    <row r="92" spans="1:19">
      <c r="B92" s="49" t="s">
        <v>84</v>
      </c>
    </row>
  </sheetData>
  <mergeCells count="27">
    <mergeCell ref="B67:L67"/>
    <mergeCell ref="B68:L68"/>
    <mergeCell ref="B69:B70"/>
    <mergeCell ref="C69:D69"/>
    <mergeCell ref="E69:F69"/>
    <mergeCell ref="J69:J70"/>
    <mergeCell ref="K69:K70"/>
    <mergeCell ref="L69:L70"/>
    <mergeCell ref="H70:I70"/>
    <mergeCell ref="B38:L38"/>
    <mergeCell ref="B39:L39"/>
    <mergeCell ref="B40:B41"/>
    <mergeCell ref="C40:D40"/>
    <mergeCell ref="E40:F40"/>
    <mergeCell ref="J40:J41"/>
    <mergeCell ref="K40:K41"/>
    <mergeCell ref="L40:L41"/>
    <mergeCell ref="H41:I41"/>
    <mergeCell ref="B9:L9"/>
    <mergeCell ref="B10:L10"/>
    <mergeCell ref="B11:B12"/>
    <mergeCell ref="C11:D11"/>
    <mergeCell ref="E11:F11"/>
    <mergeCell ref="J11:J12"/>
    <mergeCell ref="K11:K12"/>
    <mergeCell ref="L11:L12"/>
    <mergeCell ref="H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13" sqref="L13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7.5" style="1" customWidth="1"/>
    <col min="8" max="8" width="8.1640625" style="1" customWidth="1"/>
    <col min="9" max="9" width="9.664062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27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28.946499999999997</v>
      </c>
      <c r="D15" s="11">
        <v>26.2654</v>
      </c>
      <c r="E15" s="11">
        <v>27.614100000000004</v>
      </c>
      <c r="F15" s="11"/>
      <c r="G15" s="11">
        <v>381.38</v>
      </c>
      <c r="H15" s="11">
        <v>360.84100000000001</v>
      </c>
      <c r="I15" s="11">
        <v>396.28</v>
      </c>
      <c r="J15" s="11"/>
      <c r="Q15" s="22"/>
      <c r="R15" s="23"/>
      <c r="S15" s="23"/>
    </row>
    <row r="16" spans="1:19">
      <c r="B16" s="10" t="s">
        <v>5</v>
      </c>
      <c r="C16" s="11">
        <v>26.729900000000001</v>
      </c>
      <c r="D16" s="11">
        <v>25.277100000000001</v>
      </c>
      <c r="E16" s="11">
        <v>25.197199999999999</v>
      </c>
      <c r="F16" s="11"/>
      <c r="G16" s="11">
        <v>352.17599999999999</v>
      </c>
      <c r="H16" s="11">
        <v>347.26400000000001</v>
      </c>
      <c r="I16" s="11">
        <v>361.596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2.2165599999999999</v>
      </c>
      <c r="D17" s="11">
        <v>0.98826199999999997</v>
      </c>
      <c r="E17" s="11">
        <v>2.41689</v>
      </c>
      <c r="F17" s="11"/>
      <c r="G17" s="11">
        <v>29.204000000000001</v>
      </c>
      <c r="H17" s="11">
        <v>13.577</v>
      </c>
      <c r="I17" s="11">
        <v>34.683999999999997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25.101299999999998</v>
      </c>
      <c r="D18" s="11">
        <v>25.538800000000002</v>
      </c>
      <c r="E18" s="11">
        <v>25.586199999999998</v>
      </c>
      <c r="F18" s="11"/>
      <c r="G18" s="11">
        <v>330.71800000000002</v>
      </c>
      <c r="H18" s="11">
        <v>350.858</v>
      </c>
      <c r="I18" s="11">
        <v>367.17899999999997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11.5374</v>
      </c>
      <c r="D19" s="11">
        <v>11.9816</v>
      </c>
      <c r="E19" s="11">
        <v>11.087900000000001</v>
      </c>
      <c r="F19" s="11"/>
      <c r="G19" s="11">
        <v>152.00899999999999</v>
      </c>
      <c r="H19" s="11">
        <v>164.60599999999999</v>
      </c>
      <c r="I19" s="11">
        <v>159.119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34.414899999999996</v>
      </c>
      <c r="D20" s="11">
        <v>36.214300000000001</v>
      </c>
      <c r="E20" s="11">
        <v>35.711799999999997</v>
      </c>
      <c r="F20" s="11"/>
      <c r="G20" s="11">
        <v>453.428</v>
      </c>
      <c r="H20" s="11">
        <v>497.52100000000002</v>
      </c>
      <c r="I20" s="11">
        <v>512.48699999999997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54.047699999999999</v>
      </c>
      <c r="D22" s="11">
        <v>51.804200000000002</v>
      </c>
      <c r="E22" s="11">
        <v>53.200299999999999</v>
      </c>
      <c r="F22" s="11"/>
      <c r="G22" s="11">
        <v>712.09799999999996</v>
      </c>
      <c r="H22" s="11">
        <v>711.69899999999996</v>
      </c>
      <c r="I22" s="11">
        <v>763.45899999999995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8.4274000000000004</v>
      </c>
      <c r="D23" s="11">
        <v>6.6627799999999997</v>
      </c>
      <c r="E23" s="11">
        <v>10.448399999999999</v>
      </c>
      <c r="F23" s="11"/>
      <c r="G23" s="11">
        <v>111.03400000000001</v>
      </c>
      <c r="H23" s="11">
        <v>91.534999999999997</v>
      </c>
      <c r="I23" s="11">
        <v>149.94200000000001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15.747800000000002</v>
      </c>
      <c r="D25" s="11">
        <v>15.565899999999999</v>
      </c>
      <c r="E25" s="11">
        <v>15.6557</v>
      </c>
      <c r="F25" s="11"/>
      <c r="G25" s="11">
        <v>207.483</v>
      </c>
      <c r="H25" s="11">
        <v>213.84899999999999</v>
      </c>
      <c r="I25" s="11">
        <v>224.66900000000001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12.141200000000001</v>
      </c>
      <c r="D26" s="11">
        <v>11.403700000000001</v>
      </c>
      <c r="E26" s="11">
        <v>20.202300000000001</v>
      </c>
      <c r="F26" s="11"/>
      <c r="G26" s="11">
        <v>159.965</v>
      </c>
      <c r="H26" s="11">
        <v>156.667</v>
      </c>
      <c r="I26" s="11">
        <v>289.916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37.398199999999996</v>
      </c>
      <c r="D27" s="11">
        <v>35.796900000000001</v>
      </c>
      <c r="E27" s="11">
        <v>35.982100000000003</v>
      </c>
      <c r="F27" s="11"/>
      <c r="G27" s="11">
        <v>492.73500000000001</v>
      </c>
      <c r="H27" s="11">
        <v>491.78699999999998</v>
      </c>
      <c r="I27" s="11">
        <v>516.36699999999996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5.4554900000000002</v>
      </c>
      <c r="D28" s="11">
        <v>4.5769299999999999</v>
      </c>
      <c r="E28" s="11">
        <v>3.9513199999999999</v>
      </c>
      <c r="F28" s="11"/>
      <c r="G28" s="11">
        <v>71.878</v>
      </c>
      <c r="H28" s="11">
        <v>62.878999999999998</v>
      </c>
      <c r="I28" s="11">
        <v>56.704000000000001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2.2828999999999997</v>
      </c>
      <c r="D29" s="11">
        <v>2.49282</v>
      </c>
      <c r="E29" s="11">
        <v>2.0599099999999999</v>
      </c>
      <c r="F29" s="11"/>
      <c r="G29" s="11">
        <v>30.077999999999999</v>
      </c>
      <c r="H29" s="11">
        <v>34.247</v>
      </c>
      <c r="I29" s="11">
        <v>29.561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17.850200000000001</v>
      </c>
      <c r="D30" s="11">
        <v>13.811300000000001</v>
      </c>
      <c r="E30" s="11">
        <v>18.153099999999998</v>
      </c>
      <c r="F30" s="11"/>
      <c r="G30" s="11">
        <v>235.18199999999999</v>
      </c>
      <c r="H30" s="11">
        <v>189.74299999999999</v>
      </c>
      <c r="I30" s="11">
        <v>260.50900000000001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8.4531299999999998</v>
      </c>
      <c r="D32" s="11">
        <v>7.0454299999999996</v>
      </c>
      <c r="E32" s="11">
        <v>8.58066</v>
      </c>
      <c r="F32" s="11"/>
      <c r="G32" s="11">
        <v>111.373</v>
      </c>
      <c r="H32" s="11">
        <v>96.792000000000002</v>
      </c>
      <c r="I32" s="11">
        <v>123.13800000000001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40.483899999999998</v>
      </c>
      <c r="D33" s="17">
        <v>38.247</v>
      </c>
      <c r="E33" s="17">
        <v>38.701999999999998</v>
      </c>
      <c r="F33" s="17"/>
      <c r="G33" s="17">
        <v>533.38900000000001</v>
      </c>
      <c r="H33" s="17">
        <v>525.447</v>
      </c>
      <c r="I33" s="17">
        <v>555.399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15" sqref="L15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8.6640625" style="1" customWidth="1"/>
    <col min="8" max="9" width="8.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28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22.604900000000001</v>
      </c>
      <c r="D15" s="11">
        <v>23.598700000000001</v>
      </c>
      <c r="E15" s="11">
        <v>22.510100000000001</v>
      </c>
      <c r="F15" s="11"/>
      <c r="G15" s="11">
        <v>819.47299999999996</v>
      </c>
      <c r="H15" s="11">
        <v>884.18899999999996</v>
      </c>
      <c r="I15" s="11">
        <v>851.7</v>
      </c>
      <c r="J15" s="11"/>
      <c r="Q15" s="22"/>
      <c r="R15" s="23"/>
      <c r="S15" s="23"/>
    </row>
    <row r="16" spans="1:19">
      <c r="B16" s="10" t="s">
        <v>5</v>
      </c>
      <c r="C16" s="11">
        <v>21.643799999999999</v>
      </c>
      <c r="D16" s="11">
        <v>22.247399999999999</v>
      </c>
      <c r="E16" s="11">
        <v>20.978300000000001</v>
      </c>
      <c r="F16" s="11"/>
      <c r="G16" s="11">
        <v>784.63400000000001</v>
      </c>
      <c r="H16" s="11">
        <v>833.55799999999999</v>
      </c>
      <c r="I16" s="11">
        <v>793.74099999999999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0.9610209999999999</v>
      </c>
      <c r="D17" s="11">
        <v>1.3513199999999999</v>
      </c>
      <c r="E17" s="11">
        <v>1.5318399999999999</v>
      </c>
      <c r="F17" s="11"/>
      <c r="G17" s="11">
        <v>34.838999999999999</v>
      </c>
      <c r="H17" s="11">
        <v>50.631</v>
      </c>
      <c r="I17" s="11">
        <v>57.959000000000003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33.578299999999999</v>
      </c>
      <c r="D18" s="11">
        <v>33.910800000000002</v>
      </c>
      <c r="E18" s="11">
        <v>34.347000000000001</v>
      </c>
      <c r="F18" s="11"/>
      <c r="G18" s="11">
        <v>1217.2809999999999</v>
      </c>
      <c r="H18" s="11">
        <v>1270.559</v>
      </c>
      <c r="I18" s="11">
        <v>1299.5630000000001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7.7276399999999992</v>
      </c>
      <c r="D19" s="11">
        <v>8.8015499999999989</v>
      </c>
      <c r="E19" s="11">
        <v>7.9230700000000001</v>
      </c>
      <c r="F19" s="11"/>
      <c r="G19" s="11">
        <v>280.14299999999997</v>
      </c>
      <c r="H19" s="11">
        <v>329.774</v>
      </c>
      <c r="I19" s="11">
        <v>299.77999999999997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36.089199999999998</v>
      </c>
      <c r="D20" s="11">
        <v>33.689</v>
      </c>
      <c r="E20" s="11">
        <v>35.219799999999999</v>
      </c>
      <c r="F20" s="11"/>
      <c r="G20" s="11">
        <v>1308.309</v>
      </c>
      <c r="H20" s="11">
        <v>1262.25</v>
      </c>
      <c r="I20" s="11">
        <v>1332.5889999999999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56.183099999999996</v>
      </c>
      <c r="D22" s="11">
        <v>57.509500000000003</v>
      </c>
      <c r="E22" s="11">
        <v>56.857100000000003</v>
      </c>
      <c r="F22" s="11"/>
      <c r="G22" s="11">
        <v>2036.7539999999999</v>
      </c>
      <c r="H22" s="11">
        <v>2154.748</v>
      </c>
      <c r="I22" s="11">
        <v>2151.2629999999999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9.5450900000000001</v>
      </c>
      <c r="D23" s="11">
        <v>10.0556</v>
      </c>
      <c r="E23" s="11">
        <v>10.81</v>
      </c>
      <c r="F23" s="11"/>
      <c r="G23" s="11">
        <v>346.029</v>
      </c>
      <c r="H23" s="11">
        <v>376.75900000000001</v>
      </c>
      <c r="I23" s="11">
        <v>409.01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14.052500000000002</v>
      </c>
      <c r="D25" s="11">
        <v>15.915199999999999</v>
      </c>
      <c r="E25" s="11">
        <v>16.081899999999997</v>
      </c>
      <c r="F25" s="11"/>
      <c r="G25" s="11">
        <v>509.43299999999999</v>
      </c>
      <c r="H25" s="11">
        <v>596.30799999999999</v>
      </c>
      <c r="I25" s="11">
        <v>608.48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17.294799999999999</v>
      </c>
      <c r="D26" s="11">
        <v>16.860500000000002</v>
      </c>
      <c r="E26" s="11">
        <v>23.977</v>
      </c>
      <c r="F26" s="11"/>
      <c r="G26" s="11">
        <v>626.97199999999998</v>
      </c>
      <c r="H26" s="11">
        <v>631.72299999999996</v>
      </c>
      <c r="I26" s="11">
        <v>907.20100000000002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36.712600000000002</v>
      </c>
      <c r="D27" s="11">
        <v>36.690199999999997</v>
      </c>
      <c r="E27" s="11">
        <v>38.917099999999998</v>
      </c>
      <c r="F27" s="11"/>
      <c r="G27" s="11">
        <v>1330.9090000000001</v>
      </c>
      <c r="H27" s="11">
        <v>1374.7</v>
      </c>
      <c r="I27" s="11">
        <v>1472.481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7.7678899999999995</v>
      </c>
      <c r="D28" s="11">
        <v>9.4688700000000008</v>
      </c>
      <c r="E28" s="11">
        <v>6.7944800000000001</v>
      </c>
      <c r="F28" s="11"/>
      <c r="G28" s="11">
        <v>281.60199999999998</v>
      </c>
      <c r="H28" s="11">
        <v>354.77699999999999</v>
      </c>
      <c r="I28" s="11">
        <v>257.07799999999997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6.2777899999999995</v>
      </c>
      <c r="D29" s="11">
        <v>8.93276</v>
      </c>
      <c r="E29" s="11">
        <v>4.9807700000000006</v>
      </c>
      <c r="F29" s="11"/>
      <c r="G29" s="11">
        <v>227.583</v>
      </c>
      <c r="H29" s="11">
        <v>334.69</v>
      </c>
      <c r="I29" s="11">
        <v>188.45400000000001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16.149100000000001</v>
      </c>
      <c r="D30" s="11">
        <v>14.762900000000002</v>
      </c>
      <c r="E30" s="11">
        <v>13.371499999999999</v>
      </c>
      <c r="F30" s="11"/>
      <c r="G30" s="11">
        <v>585.43799999999999</v>
      </c>
      <c r="H30" s="11">
        <v>553.13199999999995</v>
      </c>
      <c r="I30" s="11">
        <v>505.92700000000002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4.7609199999999996</v>
      </c>
      <c r="D32" s="11">
        <v>4.0276500000000004</v>
      </c>
      <c r="E32" s="11">
        <v>5.18</v>
      </c>
      <c r="F32" s="11"/>
      <c r="G32" s="11">
        <v>172.59299999999999</v>
      </c>
      <c r="H32" s="11">
        <v>150.90700000000001</v>
      </c>
      <c r="I32" s="11">
        <v>195.99199999999999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30.3325</v>
      </c>
      <c r="D33" s="17">
        <v>32.400199999999998</v>
      </c>
      <c r="E33" s="17">
        <v>30.433199999999999</v>
      </c>
      <c r="F33" s="17"/>
      <c r="G33" s="17">
        <v>1099.616</v>
      </c>
      <c r="H33" s="17">
        <v>1213.963</v>
      </c>
      <c r="I33" s="17">
        <v>1151.48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workbookViewId="0">
      <selection activeCell="L22" sqref="L22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9" style="1" customWidth="1"/>
    <col min="8" max="8" width="9.1640625" style="1" customWidth="1"/>
    <col min="9" max="9" width="11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29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22.88</v>
      </c>
      <c r="D15" s="11">
        <v>18.572199999999999</v>
      </c>
      <c r="E15" s="11">
        <v>27.6022</v>
      </c>
      <c r="F15" s="11"/>
      <c r="G15" s="11">
        <v>165.23400000000001</v>
      </c>
      <c r="H15" s="11">
        <v>141.36500000000001</v>
      </c>
      <c r="I15" s="11">
        <v>2234.3200000000002</v>
      </c>
      <c r="J15" s="11"/>
      <c r="Q15" s="22"/>
      <c r="R15" s="23"/>
      <c r="S15" s="23"/>
    </row>
    <row r="16" spans="1:19">
      <c r="B16" s="10" t="s">
        <v>5</v>
      </c>
      <c r="C16" s="11">
        <v>21.392900000000001</v>
      </c>
      <c r="D16" s="11">
        <v>17.404600000000002</v>
      </c>
      <c r="E16" s="11">
        <v>24.706500000000002</v>
      </c>
      <c r="F16" s="11"/>
      <c r="G16" s="11">
        <v>154.494</v>
      </c>
      <c r="H16" s="11">
        <v>132.47800000000001</v>
      </c>
      <c r="I16" s="11">
        <v>1999.92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1.4871699999999999</v>
      </c>
      <c r="D17" s="11">
        <v>1.1675500000000001</v>
      </c>
      <c r="E17" s="11">
        <v>2.8957199999999998</v>
      </c>
      <c r="F17" s="11"/>
      <c r="G17" s="11">
        <v>10.74</v>
      </c>
      <c r="H17" s="11">
        <v>8.8870000000000005</v>
      </c>
      <c r="I17" s="11">
        <v>234.4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34.108899999999998</v>
      </c>
      <c r="D18" s="11">
        <v>37.741</v>
      </c>
      <c r="E18" s="11">
        <v>29.965000000000003</v>
      </c>
      <c r="F18" s="11"/>
      <c r="G18" s="11">
        <v>246.32599999999999</v>
      </c>
      <c r="H18" s="11">
        <v>287.27199999999999</v>
      </c>
      <c r="I18" s="11">
        <v>2425.58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7.2885400000000002</v>
      </c>
      <c r="D19" s="11">
        <v>5.3461400000000001</v>
      </c>
      <c r="E19" s="11">
        <v>8.2478599999999993</v>
      </c>
      <c r="F19" s="11"/>
      <c r="G19" s="11">
        <v>52.636000000000003</v>
      </c>
      <c r="H19" s="11">
        <v>40.692999999999998</v>
      </c>
      <c r="I19" s="11">
        <v>667.64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35.722500000000004</v>
      </c>
      <c r="D20" s="11">
        <v>38.340699999999998</v>
      </c>
      <c r="E20" s="11">
        <v>34.184899999999999</v>
      </c>
      <c r="F20" s="11"/>
      <c r="G20" s="11">
        <v>257.97899999999998</v>
      </c>
      <c r="H20" s="11">
        <v>291.83600000000001</v>
      </c>
      <c r="I20" s="11">
        <v>2767.17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56.989000000000004</v>
      </c>
      <c r="D22" s="11">
        <v>56.313199999999995</v>
      </c>
      <c r="E22" s="11">
        <v>57.5672</v>
      </c>
      <c r="F22" s="11"/>
      <c r="G22" s="11">
        <v>411.56</v>
      </c>
      <c r="H22" s="11">
        <v>428.637</v>
      </c>
      <c r="I22" s="11">
        <v>4659.8999999999996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12.631</v>
      </c>
      <c r="D23" s="11">
        <v>10.895899999999999</v>
      </c>
      <c r="E23" s="11">
        <v>12.956200000000001</v>
      </c>
      <c r="F23" s="11"/>
      <c r="G23" s="11">
        <v>91.218000000000004</v>
      </c>
      <c r="H23" s="11">
        <v>82.936000000000007</v>
      </c>
      <c r="I23" s="11">
        <v>1048.77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14.306099999999999</v>
      </c>
      <c r="D25" s="11">
        <v>13.598099999999999</v>
      </c>
      <c r="E25" s="11">
        <v>14.456799999999999</v>
      </c>
      <c r="F25" s="11"/>
      <c r="G25" s="11">
        <v>103.315</v>
      </c>
      <c r="H25" s="11">
        <v>103.504</v>
      </c>
      <c r="I25" s="11">
        <v>1170.24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12.4574</v>
      </c>
      <c r="D26" s="11">
        <v>10.7455</v>
      </c>
      <c r="E26" s="11">
        <v>17.3963</v>
      </c>
      <c r="F26" s="11"/>
      <c r="G26" s="11">
        <v>89.963999999999999</v>
      </c>
      <c r="H26" s="11">
        <v>81.790999999999997</v>
      </c>
      <c r="I26" s="11">
        <v>1408.18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34.007399999999997</v>
      </c>
      <c r="D27" s="11">
        <v>30.856499999999997</v>
      </c>
      <c r="E27" s="11">
        <v>32.676400000000001</v>
      </c>
      <c r="F27" s="11"/>
      <c r="G27" s="11">
        <v>245.59299999999999</v>
      </c>
      <c r="H27" s="11">
        <v>234.869</v>
      </c>
      <c r="I27" s="11">
        <v>2645.06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13.122300000000001</v>
      </c>
      <c r="D28" s="11">
        <v>14.1684</v>
      </c>
      <c r="E28" s="11">
        <v>11.373700000000001</v>
      </c>
      <c r="F28" s="11"/>
      <c r="G28" s="11">
        <v>94.766000000000005</v>
      </c>
      <c r="H28" s="11">
        <v>107.845</v>
      </c>
      <c r="I28" s="11">
        <v>920.67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12.814900000000002</v>
      </c>
      <c r="D29" s="11">
        <v>13.2431</v>
      </c>
      <c r="E29" s="11">
        <v>9.4308499999999995</v>
      </c>
      <c r="F29" s="11"/>
      <c r="G29" s="11">
        <v>92.546000000000006</v>
      </c>
      <c r="H29" s="11">
        <v>100.80200000000001</v>
      </c>
      <c r="I29" s="11">
        <v>763.4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20.053000000000001</v>
      </c>
      <c r="D30" s="11">
        <v>18.907699999999998</v>
      </c>
      <c r="E30" s="11">
        <v>23.360600000000002</v>
      </c>
      <c r="F30" s="11"/>
      <c r="G30" s="11">
        <v>144.81800000000001</v>
      </c>
      <c r="H30" s="11">
        <v>143.91900000000001</v>
      </c>
      <c r="I30" s="11">
        <v>1890.97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5.2920699999999998</v>
      </c>
      <c r="D32" s="11">
        <v>3.2769499999999998</v>
      </c>
      <c r="E32" s="11">
        <v>8.8555400000000013</v>
      </c>
      <c r="F32" s="11"/>
      <c r="G32" s="11">
        <v>38.218000000000004</v>
      </c>
      <c r="H32" s="11">
        <v>24.943000000000001</v>
      </c>
      <c r="I32" s="11">
        <v>716.83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30.168600000000001</v>
      </c>
      <c r="D33" s="17">
        <v>23.918300000000002</v>
      </c>
      <c r="E33" s="17">
        <v>35.850100000000005</v>
      </c>
      <c r="F33" s="17"/>
      <c r="G33" s="17">
        <v>217.87</v>
      </c>
      <c r="H33" s="17">
        <v>182.05799999999999</v>
      </c>
      <c r="I33" s="17">
        <v>2901.96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opLeftCell="A2" workbookViewId="0">
      <selection activeCell="I37" sqref="I37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7.1640625" style="1" customWidth="1"/>
    <col min="8" max="8" width="8" style="1" customWidth="1"/>
    <col min="9" max="9" width="8.8320312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30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45.660200000000003</v>
      </c>
      <c r="D15" s="11">
        <v>48.964300000000001</v>
      </c>
      <c r="E15" s="11">
        <v>50.549100000000003</v>
      </c>
      <c r="F15" s="11"/>
      <c r="G15" s="11">
        <v>391.464</v>
      </c>
      <c r="H15" s="11">
        <v>430.85300000000001</v>
      </c>
      <c r="I15" s="11">
        <v>472.44799999999998</v>
      </c>
      <c r="J15" s="11"/>
      <c r="Q15" s="22"/>
      <c r="R15" s="23"/>
      <c r="S15" s="23"/>
    </row>
    <row r="16" spans="1:19">
      <c r="B16" s="10" t="s">
        <v>5</v>
      </c>
      <c r="C16" s="11">
        <v>39.112200000000001</v>
      </c>
      <c r="D16" s="11">
        <v>39.489100000000001</v>
      </c>
      <c r="E16" s="11">
        <v>38.503999999999998</v>
      </c>
      <c r="F16" s="11"/>
      <c r="G16" s="11">
        <v>335.32499999999999</v>
      </c>
      <c r="H16" s="11">
        <v>347.47800000000001</v>
      </c>
      <c r="I16" s="11">
        <v>359.87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6.5480300000000007</v>
      </c>
      <c r="D17" s="11">
        <v>9.4751500000000011</v>
      </c>
      <c r="E17" s="11">
        <v>12.045200000000001</v>
      </c>
      <c r="F17" s="11"/>
      <c r="G17" s="11">
        <v>56.139000000000003</v>
      </c>
      <c r="H17" s="11">
        <v>83.375</v>
      </c>
      <c r="I17" s="11">
        <v>112.578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28.566399999999998</v>
      </c>
      <c r="D18" s="11">
        <v>27.084399999999999</v>
      </c>
      <c r="E18" s="11">
        <v>21.0152</v>
      </c>
      <c r="F18" s="11"/>
      <c r="G18" s="11">
        <v>244.91200000000001</v>
      </c>
      <c r="H18" s="11">
        <v>238.32499999999999</v>
      </c>
      <c r="I18" s="11">
        <v>196.41499999999999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5.5897199999999998</v>
      </c>
      <c r="D19" s="11">
        <v>5.9347700000000003</v>
      </c>
      <c r="E19" s="11">
        <v>7.1597200000000001</v>
      </c>
      <c r="F19" s="11"/>
      <c r="G19" s="11">
        <v>47.923000000000002</v>
      </c>
      <c r="H19" s="11">
        <v>52.222000000000001</v>
      </c>
      <c r="I19" s="11">
        <v>66.917000000000002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20.183699999999998</v>
      </c>
      <c r="D20" s="11">
        <v>18.016500000000001</v>
      </c>
      <c r="E20" s="11">
        <v>21.2759</v>
      </c>
      <c r="F20" s="11"/>
      <c r="G20" s="11">
        <v>173.04300000000001</v>
      </c>
      <c r="H20" s="11">
        <v>158.53299999999999</v>
      </c>
      <c r="I20" s="11">
        <v>198.851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74.226600000000005</v>
      </c>
      <c r="D22" s="11">
        <v>76.048699999999997</v>
      </c>
      <c r="E22" s="11">
        <v>71.564399999999992</v>
      </c>
      <c r="F22" s="11"/>
      <c r="G22" s="11">
        <v>636.37599999999998</v>
      </c>
      <c r="H22" s="11">
        <v>669.178</v>
      </c>
      <c r="I22" s="11">
        <v>668.86300000000006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24.8553</v>
      </c>
      <c r="D23" s="11">
        <v>29.997299999999999</v>
      </c>
      <c r="E23" s="11">
        <v>29.079599999999999</v>
      </c>
      <c r="F23" s="11"/>
      <c r="G23" s="11">
        <v>213.095</v>
      </c>
      <c r="H23" s="11">
        <v>263.95600000000002</v>
      </c>
      <c r="I23" s="11">
        <v>271.78699999999998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18.036200000000001</v>
      </c>
      <c r="D25" s="11">
        <v>19.368199999999998</v>
      </c>
      <c r="E25" s="11">
        <v>19.152200000000001</v>
      </c>
      <c r="F25" s="11"/>
      <c r="G25" s="11">
        <v>154.63200000000001</v>
      </c>
      <c r="H25" s="11">
        <v>170.42699999999999</v>
      </c>
      <c r="I25" s="11">
        <v>179.00200000000001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10.746400000000001</v>
      </c>
      <c r="D26" s="11">
        <v>11.6959</v>
      </c>
      <c r="E26" s="11">
        <v>21.009499999999999</v>
      </c>
      <c r="F26" s="11"/>
      <c r="G26" s="11">
        <v>92.132999999999996</v>
      </c>
      <c r="H26" s="11">
        <v>102.916</v>
      </c>
      <c r="I26" s="11">
        <v>196.36099999999999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58.263600000000004</v>
      </c>
      <c r="D27" s="11">
        <v>58.366600000000005</v>
      </c>
      <c r="E27" s="11">
        <v>54.851000000000006</v>
      </c>
      <c r="F27" s="11"/>
      <c r="G27" s="11">
        <v>499.51799999999997</v>
      </c>
      <c r="H27" s="11">
        <v>513.58699999999999</v>
      </c>
      <c r="I27" s="11">
        <v>512.654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16.883900000000001</v>
      </c>
      <c r="D28" s="11">
        <v>16.5334</v>
      </c>
      <c r="E28" s="11">
        <v>13.5161</v>
      </c>
      <c r="F28" s="11"/>
      <c r="G28" s="11">
        <v>144.75299999999999</v>
      </c>
      <c r="H28" s="11">
        <v>145.483</v>
      </c>
      <c r="I28" s="11">
        <v>126.32599999999999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29.1937</v>
      </c>
      <c r="D29" s="11">
        <v>38.995200000000004</v>
      </c>
      <c r="E29" s="11">
        <v>33.407599999999995</v>
      </c>
      <c r="F29" s="11"/>
      <c r="G29" s="11">
        <v>250.29</v>
      </c>
      <c r="H29" s="11">
        <v>343.13200000000001</v>
      </c>
      <c r="I29" s="11">
        <v>312.238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28.323599999999999</v>
      </c>
      <c r="D30" s="11">
        <v>29.685400000000001</v>
      </c>
      <c r="E30" s="11">
        <v>26.134200000000003</v>
      </c>
      <c r="F30" s="11"/>
      <c r="G30" s="11">
        <v>242.83</v>
      </c>
      <c r="H30" s="11">
        <v>261.21199999999999</v>
      </c>
      <c r="I30" s="11">
        <v>244.25800000000001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14.436499999999999</v>
      </c>
      <c r="D32" s="11">
        <v>16.928099999999997</v>
      </c>
      <c r="E32" s="11">
        <v>22.7546</v>
      </c>
      <c r="F32" s="11"/>
      <c r="G32" s="11">
        <v>123.77</v>
      </c>
      <c r="H32" s="11">
        <v>148.95599999999999</v>
      </c>
      <c r="I32" s="11">
        <v>212.672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51.249900000000004</v>
      </c>
      <c r="D33" s="17">
        <v>54.899100000000004</v>
      </c>
      <c r="E33" s="17">
        <v>57.7089</v>
      </c>
      <c r="F33" s="17"/>
      <c r="G33" s="17">
        <v>439.387</v>
      </c>
      <c r="H33" s="17">
        <v>483.07499999999999</v>
      </c>
      <c r="I33" s="17">
        <v>539.36500000000001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5"/>
  <sheetViews>
    <sheetView topLeftCell="A2" workbookViewId="0">
      <selection activeCell="M14" sqref="M14"/>
    </sheetView>
  </sheetViews>
  <sheetFormatPr baseColWidth="10" defaultRowHeight="14" x14ac:dyDescent="0"/>
  <cols>
    <col min="1" max="1" width="1.6640625" style="1" customWidth="1"/>
    <col min="2" max="2" width="64.6640625" style="1" customWidth="1"/>
    <col min="3" max="4" width="6.6640625" style="1" customWidth="1"/>
    <col min="5" max="5" width="6.6640625" style="1" bestFit="1" customWidth="1"/>
    <col min="6" max="6" width="0.83203125" style="1" customWidth="1"/>
    <col min="7" max="7" width="9.5" style="1" customWidth="1"/>
    <col min="8" max="8" width="9.83203125" style="1" customWidth="1"/>
    <col min="9" max="9" width="10.1640625" style="1" customWidth="1"/>
    <col min="10" max="10" width="0.83203125" style="1" customWidth="1"/>
    <col min="11" max="16384" width="10.83203125" style="1"/>
  </cols>
  <sheetData>
    <row r="4" spans="1:19">
      <c r="A4" s="2"/>
      <c r="B4" s="59"/>
      <c r="C4" s="59"/>
      <c r="D4" s="59"/>
      <c r="E4" s="59"/>
      <c r="F4" s="59"/>
      <c r="G4" s="59"/>
      <c r="H4" s="59"/>
      <c r="I4" s="59"/>
      <c r="J4" s="59"/>
    </row>
    <row r="5" spans="1:19">
      <c r="A5" s="2"/>
      <c r="B5" s="28"/>
      <c r="C5" s="28"/>
      <c r="D5" s="28"/>
      <c r="E5" s="28"/>
      <c r="F5" s="28"/>
      <c r="G5" s="28"/>
      <c r="H5" s="28"/>
      <c r="I5" s="28"/>
      <c r="J5" s="28"/>
    </row>
    <row r="6" spans="1:19">
      <c r="A6" s="2"/>
      <c r="B6" s="28"/>
      <c r="C6" s="28"/>
      <c r="D6" s="28"/>
      <c r="E6" s="28"/>
      <c r="F6" s="28"/>
      <c r="G6" s="28"/>
      <c r="H6" s="28"/>
      <c r="I6" s="28"/>
      <c r="J6" s="28"/>
    </row>
    <row r="7" spans="1:19">
      <c r="A7" s="2"/>
      <c r="B7" s="28"/>
      <c r="C7" s="28"/>
      <c r="D7" s="28"/>
      <c r="E7" s="28"/>
      <c r="F7" s="28"/>
      <c r="G7" s="28"/>
      <c r="H7" s="28"/>
      <c r="I7" s="28"/>
      <c r="J7" s="28"/>
    </row>
    <row r="8" spans="1:19">
      <c r="A8" s="2"/>
      <c r="B8" s="28"/>
      <c r="C8" s="28"/>
      <c r="D8" s="28"/>
      <c r="E8" s="28"/>
      <c r="F8" s="28"/>
      <c r="G8" s="28"/>
      <c r="H8" s="28"/>
      <c r="I8" s="28"/>
      <c r="J8" s="28"/>
    </row>
    <row r="9" spans="1:19" ht="15">
      <c r="A9" s="2"/>
      <c r="B9" s="60" t="s">
        <v>32</v>
      </c>
      <c r="C9" s="60"/>
      <c r="D9" s="60"/>
      <c r="E9" s="60"/>
      <c r="F9" s="60"/>
      <c r="G9" s="60"/>
      <c r="H9" s="60"/>
      <c r="I9" s="60"/>
      <c r="J9" s="60"/>
    </row>
    <row r="10" spans="1:19" ht="16" thickBot="1">
      <c r="A10" s="3"/>
      <c r="B10" s="61" t="s">
        <v>24</v>
      </c>
      <c r="C10" s="61"/>
      <c r="D10" s="61"/>
      <c r="E10" s="61"/>
      <c r="F10" s="61"/>
      <c r="G10" s="61"/>
      <c r="H10" s="61"/>
      <c r="I10" s="61"/>
      <c r="J10" s="61"/>
    </row>
    <row r="11" spans="1:19" ht="15" thickTop="1">
      <c r="B11" s="62" t="s">
        <v>0</v>
      </c>
      <c r="C11" s="64"/>
      <c r="D11" s="64"/>
      <c r="E11" s="64"/>
      <c r="F11" s="64"/>
      <c r="G11" s="64"/>
      <c r="H11" s="64"/>
      <c r="I11" s="64"/>
      <c r="J11" s="64"/>
      <c r="Q11" s="22"/>
      <c r="R11" s="23"/>
      <c r="S11" s="23"/>
    </row>
    <row r="12" spans="1:19" ht="15" customHeight="1">
      <c r="B12" s="62"/>
      <c r="C12" s="72" t="s">
        <v>1</v>
      </c>
      <c r="D12" s="72"/>
      <c r="E12" s="72"/>
      <c r="F12" s="4"/>
      <c r="G12" s="73" t="s">
        <v>31</v>
      </c>
      <c r="H12" s="73"/>
      <c r="I12" s="73"/>
      <c r="J12" s="4"/>
      <c r="Q12" s="22"/>
      <c r="R12" s="23"/>
      <c r="S12" s="23"/>
    </row>
    <row r="13" spans="1:19" ht="15" thickBot="1">
      <c r="A13" s="5"/>
      <c r="B13" s="63"/>
      <c r="C13" s="20">
        <v>2016</v>
      </c>
      <c r="D13" s="20">
        <v>2018</v>
      </c>
      <c r="E13" s="20">
        <v>2020</v>
      </c>
      <c r="F13" s="21"/>
      <c r="G13" s="20">
        <v>2016</v>
      </c>
      <c r="H13" s="20">
        <v>2018</v>
      </c>
      <c r="I13" s="20">
        <v>2020</v>
      </c>
      <c r="J13" s="6"/>
      <c r="Q13" s="22"/>
      <c r="R13" s="23"/>
      <c r="S13" s="23"/>
    </row>
    <row r="14" spans="1:19">
      <c r="B14" s="7" t="s">
        <v>3</v>
      </c>
      <c r="C14" s="8"/>
      <c r="D14" s="8"/>
      <c r="E14" s="8"/>
      <c r="F14" s="9"/>
      <c r="G14" s="8"/>
      <c r="H14" s="8"/>
      <c r="I14" s="8"/>
      <c r="J14" s="9"/>
      <c r="Q14" s="22"/>
      <c r="R14" s="23"/>
      <c r="S14" s="23"/>
    </row>
    <row r="15" spans="1:19">
      <c r="B15" s="10" t="s">
        <v>4</v>
      </c>
      <c r="C15" s="11">
        <v>27.055699999999998</v>
      </c>
      <c r="D15" s="11">
        <v>25.5077</v>
      </c>
      <c r="E15" s="11">
        <v>25.609700000000004</v>
      </c>
      <c r="F15" s="11"/>
      <c r="G15" s="11">
        <v>799.76199999999994</v>
      </c>
      <c r="H15" s="11">
        <v>778.06</v>
      </c>
      <c r="I15" s="11">
        <v>811.91200000000003</v>
      </c>
      <c r="J15" s="11"/>
      <c r="Q15" s="22"/>
      <c r="R15" s="23"/>
      <c r="S15" s="23"/>
    </row>
    <row r="16" spans="1:19">
      <c r="B16" s="10" t="s">
        <v>5</v>
      </c>
      <c r="C16" s="11">
        <v>25.130599999999998</v>
      </c>
      <c r="D16" s="11">
        <v>23.977699999999999</v>
      </c>
      <c r="E16" s="11">
        <v>23.055300000000003</v>
      </c>
      <c r="F16" s="11"/>
      <c r="G16" s="11">
        <v>742.85599999999999</v>
      </c>
      <c r="H16" s="11">
        <v>731.39</v>
      </c>
      <c r="I16" s="11">
        <v>730.93</v>
      </c>
      <c r="J16" s="11"/>
      <c r="O16" s="22"/>
      <c r="P16" s="25"/>
      <c r="Q16" s="25"/>
      <c r="R16" s="23"/>
      <c r="S16" s="23"/>
    </row>
    <row r="17" spans="2:19">
      <c r="B17" s="10" t="s">
        <v>6</v>
      </c>
      <c r="C17" s="11">
        <v>1.9251100000000001</v>
      </c>
      <c r="D17" s="11">
        <v>1.5300199999999999</v>
      </c>
      <c r="E17" s="11">
        <v>2.55437</v>
      </c>
      <c r="F17" s="11"/>
      <c r="G17" s="11">
        <v>56.905999999999999</v>
      </c>
      <c r="H17" s="11">
        <v>46.67</v>
      </c>
      <c r="I17" s="11">
        <v>80.981999999999999</v>
      </c>
      <c r="J17" s="11"/>
      <c r="O17" s="22"/>
      <c r="P17" s="25"/>
      <c r="Q17" s="25"/>
      <c r="R17" s="23"/>
      <c r="S17" s="23"/>
    </row>
    <row r="18" spans="2:19">
      <c r="B18" s="10" t="s">
        <v>7</v>
      </c>
      <c r="C18" s="11">
        <v>20.5261</v>
      </c>
      <c r="D18" s="11">
        <v>22.041</v>
      </c>
      <c r="E18" s="11">
        <v>21.2271</v>
      </c>
      <c r="F18" s="11"/>
      <c r="G18" s="11">
        <v>606.74699999999996</v>
      </c>
      <c r="H18" s="11">
        <v>672.31600000000003</v>
      </c>
      <c r="I18" s="11">
        <v>672.96799999999996</v>
      </c>
      <c r="J18" s="11"/>
      <c r="O18" s="22"/>
      <c r="P18" s="25"/>
      <c r="Q18" s="25"/>
      <c r="R18" s="23"/>
      <c r="S18" s="23"/>
    </row>
    <row r="19" spans="2:19">
      <c r="B19" s="10" t="s">
        <v>8</v>
      </c>
      <c r="C19" s="11">
        <v>16.0182</v>
      </c>
      <c r="D19" s="11">
        <v>14.574000000000002</v>
      </c>
      <c r="E19" s="11">
        <v>14.558199999999999</v>
      </c>
      <c r="F19" s="11"/>
      <c r="G19" s="11">
        <v>473.495</v>
      </c>
      <c r="H19" s="11">
        <v>444.54899999999998</v>
      </c>
      <c r="I19" s="11">
        <v>461.54399999999998</v>
      </c>
      <c r="J19" s="11"/>
      <c r="O19" s="22"/>
      <c r="P19" s="25"/>
      <c r="Q19" s="25"/>
      <c r="R19" s="23"/>
      <c r="S19" s="23"/>
    </row>
    <row r="20" spans="2:19">
      <c r="B20" s="10" t="s">
        <v>9</v>
      </c>
      <c r="C20" s="11">
        <v>36.4</v>
      </c>
      <c r="D20" s="11">
        <v>37.877300000000005</v>
      </c>
      <c r="E20" s="11">
        <v>38.605000000000004</v>
      </c>
      <c r="F20" s="11"/>
      <c r="G20" s="29">
        <v>1075.9780000000001</v>
      </c>
      <c r="H20" s="11">
        <v>1155.3689999999999</v>
      </c>
      <c r="I20" s="11">
        <v>1223.9069999999999</v>
      </c>
      <c r="J20" s="11"/>
      <c r="O20" s="22"/>
      <c r="P20" s="25"/>
      <c r="Q20" s="25"/>
      <c r="R20" s="23"/>
      <c r="S20" s="23"/>
    </row>
    <row r="21" spans="2:19">
      <c r="B21" s="12" t="s">
        <v>10</v>
      </c>
      <c r="E21" s="11"/>
      <c r="F21" s="11"/>
      <c r="I21" s="11"/>
      <c r="J21" s="11"/>
      <c r="O21" s="22"/>
      <c r="P21" s="25"/>
      <c r="Q21" s="25"/>
      <c r="R21" s="23"/>
      <c r="S21" s="23"/>
    </row>
    <row r="22" spans="2:19">
      <c r="B22" s="13" t="s">
        <v>11</v>
      </c>
      <c r="C22" s="11">
        <v>47.581800000000001</v>
      </c>
      <c r="D22" s="11">
        <v>47.548699999999997</v>
      </c>
      <c r="E22" s="11">
        <v>46.8367</v>
      </c>
      <c r="F22" s="11"/>
      <c r="G22" s="11">
        <v>1406.509</v>
      </c>
      <c r="H22" s="11">
        <v>1450.376</v>
      </c>
      <c r="I22" s="11">
        <v>1484.88</v>
      </c>
      <c r="J22" s="11"/>
      <c r="O22" s="22"/>
      <c r="P22" s="25"/>
      <c r="Q22" s="25"/>
      <c r="R22" s="23"/>
      <c r="S22" s="23"/>
    </row>
    <row r="23" spans="2:19">
      <c r="B23" s="13" t="s">
        <v>12</v>
      </c>
      <c r="C23" s="11">
        <v>7.7799499999999995</v>
      </c>
      <c r="D23" s="11">
        <v>7.6297899999999998</v>
      </c>
      <c r="E23" s="11">
        <v>9.4032800000000005</v>
      </c>
      <c r="F23" s="11"/>
      <c r="G23" s="11">
        <v>229.97399999999999</v>
      </c>
      <c r="H23" s="11">
        <v>232.73099999999999</v>
      </c>
      <c r="I23" s="11">
        <v>298.11500000000001</v>
      </c>
      <c r="J23" s="11"/>
      <c r="O23" s="22"/>
      <c r="P23" s="25"/>
      <c r="Q23" s="25"/>
      <c r="R23" s="23"/>
      <c r="S23" s="23"/>
    </row>
    <row r="24" spans="2:19">
      <c r="B24" s="14" t="s">
        <v>13</v>
      </c>
      <c r="E24" s="11"/>
      <c r="F24" s="11"/>
      <c r="I24" s="11"/>
      <c r="J24" s="11"/>
      <c r="O24" s="22"/>
      <c r="P24" s="25"/>
      <c r="Q24" s="25"/>
      <c r="R24" s="23"/>
      <c r="S24" s="23"/>
    </row>
    <row r="25" spans="2:19">
      <c r="B25" s="15" t="s">
        <v>14</v>
      </c>
      <c r="C25" s="11">
        <v>13.739599999999999</v>
      </c>
      <c r="D25" s="11">
        <v>14.2119</v>
      </c>
      <c r="E25" s="11">
        <v>14.310899999999998</v>
      </c>
      <c r="F25" s="11"/>
      <c r="G25" s="11">
        <v>406.14</v>
      </c>
      <c r="H25" s="11">
        <v>433.505</v>
      </c>
      <c r="I25" s="11">
        <v>453.70400000000001</v>
      </c>
      <c r="J25" s="11"/>
      <c r="O25" s="22"/>
      <c r="P25" s="25"/>
      <c r="Q25" s="25"/>
      <c r="R25" s="23"/>
      <c r="S25" s="23"/>
    </row>
    <row r="26" spans="2:19">
      <c r="B26" s="13" t="s">
        <v>15</v>
      </c>
      <c r="C26" s="11">
        <v>12.8003</v>
      </c>
      <c r="D26" s="11">
        <v>13.201599999999999</v>
      </c>
      <c r="E26" s="11">
        <v>21.637500000000003</v>
      </c>
      <c r="F26" s="11"/>
      <c r="G26" s="11">
        <v>378.375</v>
      </c>
      <c r="H26" s="11">
        <v>402.68700000000001</v>
      </c>
      <c r="I26" s="11">
        <v>685.97900000000004</v>
      </c>
      <c r="J26" s="11"/>
      <c r="O26" s="22"/>
      <c r="P26" s="25"/>
      <c r="Q26" s="25"/>
      <c r="R26" s="23"/>
      <c r="S26" s="23"/>
    </row>
    <row r="27" spans="2:19">
      <c r="B27" s="13" t="s">
        <v>16</v>
      </c>
      <c r="C27" s="11">
        <v>27.410800000000002</v>
      </c>
      <c r="D27" s="11">
        <v>25.724799999999998</v>
      </c>
      <c r="E27" s="11">
        <v>28.236599999999999</v>
      </c>
      <c r="F27" s="11"/>
      <c r="G27" s="11">
        <v>810.25900000000001</v>
      </c>
      <c r="H27" s="11">
        <v>784.68299999999999</v>
      </c>
      <c r="I27" s="11">
        <v>895.19299999999998</v>
      </c>
      <c r="J27" s="11"/>
      <c r="O27" s="22"/>
      <c r="P27" s="25"/>
      <c r="Q27" s="25"/>
      <c r="R27" s="23"/>
    </row>
    <row r="28" spans="2:19">
      <c r="B28" s="13" t="s">
        <v>17</v>
      </c>
      <c r="C28" s="11">
        <v>5.1722599999999996</v>
      </c>
      <c r="D28" s="11">
        <v>4.4370799999999999</v>
      </c>
      <c r="E28" s="11">
        <v>2.80226</v>
      </c>
      <c r="F28" s="11"/>
      <c r="G28" s="11">
        <v>152.89099999999999</v>
      </c>
      <c r="H28" s="11">
        <v>135.34399999999999</v>
      </c>
      <c r="I28" s="11">
        <v>88.840999999999994</v>
      </c>
      <c r="J28" s="11"/>
      <c r="O28" s="22"/>
      <c r="P28" s="25"/>
      <c r="Q28" s="25"/>
      <c r="R28" s="23"/>
    </row>
    <row r="29" spans="2:19">
      <c r="B29" s="13" t="s">
        <v>18</v>
      </c>
      <c r="C29" s="11">
        <v>5.48407</v>
      </c>
      <c r="D29" s="11">
        <v>3.8819899999999996</v>
      </c>
      <c r="E29" s="11">
        <v>3.2003299999999997</v>
      </c>
      <c r="F29" s="11"/>
      <c r="G29" s="11">
        <v>162.108</v>
      </c>
      <c r="H29" s="11">
        <v>118.41200000000001</v>
      </c>
      <c r="I29" s="11">
        <v>101.461</v>
      </c>
      <c r="J29" s="11"/>
      <c r="O29" s="22"/>
      <c r="P29" s="25"/>
      <c r="Q29" s="25"/>
      <c r="R29" s="23"/>
    </row>
    <row r="30" spans="2:19">
      <c r="B30" s="13" t="s">
        <v>19</v>
      </c>
      <c r="C30" s="11">
        <v>16.692999999999998</v>
      </c>
      <c r="D30" s="11">
        <v>18.572099999999999</v>
      </c>
      <c r="E30" s="11">
        <v>15.4855</v>
      </c>
      <c r="F30" s="11"/>
      <c r="G30" s="11">
        <v>493.44299999999998</v>
      </c>
      <c r="H30" s="11">
        <v>566.505</v>
      </c>
      <c r="I30" s="11">
        <v>490.94200000000001</v>
      </c>
      <c r="J30" s="11"/>
      <c r="O30" s="22"/>
      <c r="P30" s="25"/>
      <c r="Q30" s="25"/>
      <c r="R30" s="23"/>
    </row>
    <row r="31" spans="2:19">
      <c r="B31" s="7" t="s">
        <v>20</v>
      </c>
      <c r="E31" s="11"/>
      <c r="F31" s="11"/>
      <c r="I31" s="11"/>
      <c r="J31" s="11"/>
      <c r="O31" s="22"/>
      <c r="P31" s="25"/>
      <c r="Q31" s="25"/>
      <c r="R31" s="23"/>
    </row>
    <row r="32" spans="2:19">
      <c r="B32" s="15" t="s">
        <v>21</v>
      </c>
      <c r="C32" s="11">
        <v>9.611930000000001</v>
      </c>
      <c r="D32" s="11">
        <v>6.5715300000000001</v>
      </c>
      <c r="E32" s="11">
        <v>8.91648</v>
      </c>
      <c r="F32" s="11"/>
      <c r="G32" s="11">
        <v>284.12700000000001</v>
      </c>
      <c r="H32" s="11">
        <v>200.45099999999999</v>
      </c>
      <c r="I32" s="11">
        <v>282.68200000000002</v>
      </c>
      <c r="J32" s="11"/>
      <c r="O32" s="22"/>
      <c r="P32" s="22"/>
      <c r="Q32" s="25"/>
      <c r="R32" s="23"/>
    </row>
    <row r="33" spans="1:10" ht="15" thickBot="1">
      <c r="A33" s="16"/>
      <c r="B33" s="26" t="s">
        <v>22</v>
      </c>
      <c r="C33" s="17">
        <v>43.073899999999995</v>
      </c>
      <c r="D33" s="17">
        <v>40.081699999999998</v>
      </c>
      <c r="E33" s="17">
        <v>40.167900000000003</v>
      </c>
      <c r="F33" s="17"/>
      <c r="G33" s="17">
        <v>1273.2570000000001</v>
      </c>
      <c r="H33" s="17">
        <v>1222.6089999999999</v>
      </c>
      <c r="I33" s="17">
        <v>1273.4559999999999</v>
      </c>
      <c r="J33" s="17"/>
    </row>
    <row r="34" spans="1:10" ht="15" thickTop="1">
      <c r="B34" s="18" t="s">
        <v>25</v>
      </c>
    </row>
    <row r="35" spans="1:10">
      <c r="B35" s="18" t="s">
        <v>26</v>
      </c>
    </row>
  </sheetData>
  <mergeCells count="7">
    <mergeCell ref="B4:J4"/>
    <mergeCell ref="B9:J9"/>
    <mergeCell ref="B10:J10"/>
    <mergeCell ref="B11:B13"/>
    <mergeCell ref="C11:J11"/>
    <mergeCell ref="C12:E12"/>
    <mergeCell ref="G12:I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Pobreza2016-2020</vt:lpstr>
      <vt:lpstr>RuralUrbano</vt:lpstr>
      <vt:lpstr>PruebasHipotesis2016_2018</vt:lpstr>
      <vt:lpstr>PruebasHipotesis2018_2020</vt:lpstr>
      <vt:lpstr>Aguascalientes</vt:lpstr>
      <vt:lpstr>BajaCalifornia</vt:lpstr>
      <vt:lpstr>BajaCaliforniaSur</vt:lpstr>
      <vt:lpstr>Campeche</vt:lpstr>
      <vt:lpstr>Coahuila</vt:lpstr>
      <vt:lpstr>Colima</vt:lpstr>
      <vt:lpstr>Chiapas</vt:lpstr>
      <vt:lpstr>Chihuahua</vt:lpstr>
      <vt:lpstr>Ciudad de México</vt:lpstr>
      <vt:lpstr>Durango</vt:lpstr>
      <vt:lpstr>Guanajuato</vt:lpstr>
      <vt:lpstr>Guerrero</vt:lpstr>
      <vt:lpstr>Hidalgo</vt:lpstr>
      <vt:lpstr>Jalisco</vt:lpstr>
      <vt:lpstr>México</vt:lpstr>
      <vt:lpstr>Michoacán</vt:lpstr>
      <vt:lpstr>Morelos</vt:lpstr>
      <vt:lpstr>Nayarit</vt:lpstr>
      <vt:lpstr>Nuevo León</vt:lpstr>
      <vt:lpstr>Oaxaca</vt:lpstr>
      <vt:lpstr>Puebla</vt:lpstr>
      <vt:lpstr>Querétaro</vt:lpstr>
      <vt:lpstr>Quintana Roo</vt:lpstr>
      <vt:lpstr>San Luis Potosí</vt:lpstr>
      <vt:lpstr>Sinaloa</vt:lpstr>
      <vt:lpstr>Sonora</vt:lpstr>
      <vt:lpstr>Tabasco</vt:lpstr>
      <vt:lpstr>Tamaulipas</vt:lpstr>
      <vt:lpstr>Tlaxcala</vt:lpstr>
      <vt:lpstr>Veracruz</vt:lpstr>
      <vt:lpstr>Yucatan</vt:lpstr>
      <vt:lpstr>Zacatecas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Naya</cp:lastModifiedBy>
  <dcterms:created xsi:type="dcterms:W3CDTF">2021-07-28T18:05:11Z</dcterms:created>
  <dcterms:modified xsi:type="dcterms:W3CDTF">2021-08-05T23:53:41Z</dcterms:modified>
</cp:coreProperties>
</file>